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rategic Property Plan 2018\Draft Framework Model 2018 ME\"/>
    </mc:Choice>
  </mc:AlternateContent>
  <xr:revisionPtr revIDLastSave="0" documentId="13_ncr:1_{6CC0DDB7-4013-4790-9C4B-9DBAB51DB534}" xr6:coauthVersionLast="45" xr6:coauthVersionMax="45" xr10:uidLastSave="{00000000-0000-0000-0000-000000000000}"/>
  <bookViews>
    <workbookView xWindow="14295" yWindow="-16320" windowWidth="29040" windowHeight="15840" tabRatio="830" xr2:uid="{00000000-000D-0000-FFFF-FFFF00000000}"/>
  </bookViews>
  <sheets>
    <sheet name="Cover Sheet" sheetId="18" r:id="rId1"/>
    <sheet name="Framework Residential Aged Care" sheetId="17" r:id="rId2"/>
    <sheet name="Framework Retirement Units" sheetId="27" r:id="rId3"/>
    <sheet name="Weightings RAC" sheetId="15" r:id="rId4"/>
    <sheet name="Weightings Retirement Units" sheetId="28" r:id="rId5"/>
    <sheet name="Input" sheetId="11" state="hidden" r:id="rId6"/>
  </sheets>
  <externalReferences>
    <externalReference r:id="rId7"/>
  </externalReferences>
  <definedNames>
    <definedName name="CIQWBGuid" hidden="1">"3c785fb9-89da-48ed-91bb-948f6f6a83ed"</definedName>
    <definedName name="Core_Left">[1]Inputs!$D$5</definedName>
    <definedName name="Core_List">IF([1]Inputs!$D$7=11,[1]Inputs!$I$5:$S$5,[1]Inputs!$I$6:$N$6)</definedName>
    <definedName name="Core_Right">[1]Inputs!$D$6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42138.6348148148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Opp_Left">[1]Inputs!$D$11</definedName>
    <definedName name="Opp_List">IF([1]Inputs!$D$13=11,[1]Inputs!$I$11:$S$11,[1]Inputs!$I$12:$N$12)</definedName>
    <definedName name="Opp_Right">[1]Inputs!$D$12</definedName>
    <definedName name="Rank" localSheetId="1">#REF!</definedName>
    <definedName name="Rank" localSheetId="2">#REF!</definedName>
    <definedName name="Rank" localSheetId="4">#REF!</definedName>
    <definedName name="Rank">#REF!</definedName>
    <definedName name="Risk_Left">[1]Inputs!$D$17</definedName>
    <definedName name="Risk_List">IF([1]Inputs!$D$19=11,[1]Inputs!$I$17:$S$17,[1]Inputs!$I$18:$N$18)</definedName>
    <definedName name="Risk_Right">[1]Inputs!$D$18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30" i="27" l="1"/>
  <c r="AR30" i="27"/>
  <c r="AS30" i="27"/>
  <c r="AT30" i="27"/>
  <c r="AU30" i="27"/>
  <c r="AV30" i="27"/>
  <c r="AX30" i="27"/>
  <c r="AF34" i="17" l="1"/>
  <c r="AD34" i="17"/>
  <c r="AC34" i="17"/>
  <c r="AB34" i="17"/>
  <c r="AA34" i="17"/>
  <c r="Z34" i="17"/>
  <c r="Y34" i="17"/>
  <c r="Z34" i="27"/>
  <c r="AA34" i="27"/>
  <c r="AB34" i="27"/>
  <c r="AC34" i="27"/>
  <c r="AD34" i="27"/>
  <c r="Y34" i="27"/>
  <c r="W36" i="17" l="1"/>
  <c r="W36" i="27"/>
  <c r="AF34" i="27"/>
  <c r="F52" i="28" l="1"/>
  <c r="E52" i="28"/>
  <c r="F48" i="28"/>
  <c r="E48" i="28"/>
  <c r="F42" i="28"/>
  <c r="E42" i="28"/>
  <c r="F36" i="28"/>
  <c r="E36" i="28"/>
  <c r="F31" i="28"/>
  <c r="E31" i="28"/>
  <c r="F27" i="28"/>
  <c r="E27" i="28"/>
  <c r="F20" i="28"/>
  <c r="E20" i="28"/>
  <c r="F16" i="28"/>
  <c r="E16" i="28"/>
  <c r="F10" i="28"/>
  <c r="E10" i="28"/>
  <c r="F23" i="28" l="1"/>
  <c r="F35" i="28" s="1"/>
  <c r="F38" i="28" s="1"/>
  <c r="R46" i="27"/>
  <c r="R45" i="27"/>
  <c r="R44" i="27"/>
  <c r="R43" i="27"/>
  <c r="R42" i="27"/>
  <c r="AJ41" i="27"/>
  <c r="R41" i="27"/>
  <c r="AJ40" i="27"/>
  <c r="R40" i="27"/>
  <c r="AJ39" i="27"/>
  <c r="R39" i="27"/>
  <c r="AJ38" i="27"/>
  <c r="R38" i="27"/>
  <c r="AO33" i="27"/>
  <c r="AJ37" i="27"/>
  <c r="R37" i="27"/>
  <c r="E37" i="27"/>
  <c r="AJ36" i="27"/>
  <c r="R36" i="27"/>
  <c r="AJ35" i="27"/>
  <c r="R35" i="27"/>
  <c r="AJ34" i="27"/>
  <c r="R34" i="27"/>
  <c r="N34" i="27"/>
  <c r="AJ33" i="27"/>
  <c r="R33" i="27"/>
  <c r="AF32" i="27"/>
  <c r="AF36" i="27" s="1"/>
  <c r="AD32" i="27"/>
  <c r="AC32" i="27"/>
  <c r="AB32" i="27"/>
  <c r="AA32" i="27"/>
  <c r="Z32" i="27"/>
  <c r="Y32" i="27"/>
  <c r="N32" i="27"/>
  <c r="AX28" i="27"/>
  <c r="AV28" i="27"/>
  <c r="AU28" i="27"/>
  <c r="AT28" i="27"/>
  <c r="AS28" i="27"/>
  <c r="AR28" i="27"/>
  <c r="AQ28" i="27"/>
  <c r="AJ30" i="27"/>
  <c r="L30" i="27"/>
  <c r="L34" i="27" s="1"/>
  <c r="K30" i="27"/>
  <c r="K32" i="27" s="1"/>
  <c r="J30" i="27"/>
  <c r="J32" i="27" s="1"/>
  <c r="I30" i="27"/>
  <c r="I34" i="27" s="1"/>
  <c r="H30" i="27"/>
  <c r="H34" i="27" s="1"/>
  <c r="G30" i="27"/>
  <c r="G32" i="27" s="1"/>
  <c r="AJ29" i="27"/>
  <c r="R29" i="27"/>
  <c r="AJ28" i="27"/>
  <c r="R28" i="27"/>
  <c r="AJ27" i="27"/>
  <c r="R27" i="27"/>
  <c r="E27" i="27"/>
  <c r="AJ26" i="27"/>
  <c r="R26" i="27"/>
  <c r="AO23" i="27"/>
  <c r="AJ25" i="27"/>
  <c r="W25" i="27"/>
  <c r="R25" i="27"/>
  <c r="AJ24" i="27"/>
  <c r="R24" i="27"/>
  <c r="N24" i="27"/>
  <c r="AJ23" i="27"/>
  <c r="R23" i="27"/>
  <c r="AX20" i="27"/>
  <c r="AV20" i="27"/>
  <c r="AU20" i="27"/>
  <c r="AT20" i="27"/>
  <c r="AS20" i="27"/>
  <c r="AR20" i="27"/>
  <c r="AQ20" i="27"/>
  <c r="AJ22" i="27"/>
  <c r="AF22" i="27"/>
  <c r="AD22" i="27"/>
  <c r="AC22" i="27"/>
  <c r="AB22" i="27"/>
  <c r="AA22" i="27"/>
  <c r="Z22" i="27"/>
  <c r="Y22" i="27"/>
  <c r="R22" i="27"/>
  <c r="N22" i="27"/>
  <c r="AJ21" i="27"/>
  <c r="R21" i="27"/>
  <c r="AX18" i="27"/>
  <c r="AV18" i="27"/>
  <c r="AU18" i="27"/>
  <c r="AT18" i="27"/>
  <c r="AS18" i="27"/>
  <c r="AR18" i="27"/>
  <c r="AQ18" i="27"/>
  <c r="AJ20" i="27"/>
  <c r="AF20" i="27"/>
  <c r="AD20" i="27"/>
  <c r="AC20" i="27"/>
  <c r="AB20" i="27"/>
  <c r="AA20" i="27"/>
  <c r="Z20" i="27"/>
  <c r="Y20" i="27"/>
  <c r="R20" i="27"/>
  <c r="L20" i="27"/>
  <c r="L24" i="27" s="1"/>
  <c r="K20" i="27"/>
  <c r="K22" i="27" s="1"/>
  <c r="J20" i="27"/>
  <c r="J24" i="27" s="1"/>
  <c r="I20" i="27"/>
  <c r="I24" i="27" s="1"/>
  <c r="H20" i="27"/>
  <c r="H24" i="27" s="1"/>
  <c r="G20" i="27"/>
  <c r="G24" i="27" s="1"/>
  <c r="AJ19" i="27"/>
  <c r="R19" i="27"/>
  <c r="AF18" i="27"/>
  <c r="AD18" i="27"/>
  <c r="AC18" i="27"/>
  <c r="AB18" i="27"/>
  <c r="AA18" i="27"/>
  <c r="Z18" i="27"/>
  <c r="Y18" i="27"/>
  <c r="AJ17" i="27"/>
  <c r="E17" i="27"/>
  <c r="AJ16" i="27"/>
  <c r="AO13" i="27"/>
  <c r="AJ15" i="27"/>
  <c r="AJ14" i="27"/>
  <c r="N14" i="27"/>
  <c r="L14" i="27"/>
  <c r="K14" i="27"/>
  <c r="J14" i="27"/>
  <c r="I14" i="27"/>
  <c r="H14" i="27"/>
  <c r="G14" i="27"/>
  <c r="AJ13" i="27"/>
  <c r="W13" i="27"/>
  <c r="AJ12" i="27"/>
  <c r="N12" i="27"/>
  <c r="L12" i="27"/>
  <c r="K12" i="27"/>
  <c r="J12" i="27"/>
  <c r="I12" i="27"/>
  <c r="H12" i="27"/>
  <c r="G12" i="27"/>
  <c r="AJ11" i="27"/>
  <c r="AX10" i="27"/>
  <c r="AV10" i="27"/>
  <c r="AU10" i="27"/>
  <c r="AT10" i="27"/>
  <c r="AS10" i="27"/>
  <c r="AR10" i="27"/>
  <c r="AQ10" i="27"/>
  <c r="AJ10" i="27"/>
  <c r="AF10" i="27"/>
  <c r="AD10" i="27"/>
  <c r="AC10" i="27"/>
  <c r="AB10" i="27"/>
  <c r="AA10" i="27"/>
  <c r="Z10" i="27"/>
  <c r="Y10" i="27"/>
  <c r="N10" i="27"/>
  <c r="L10" i="27"/>
  <c r="K10" i="27"/>
  <c r="J10" i="27"/>
  <c r="I10" i="27"/>
  <c r="H10" i="27"/>
  <c r="G10" i="27"/>
  <c r="AJ9" i="27"/>
  <c r="R9" i="27"/>
  <c r="AX8" i="27"/>
  <c r="AV8" i="27"/>
  <c r="AU8" i="27"/>
  <c r="AT8" i="27"/>
  <c r="AS8" i="27"/>
  <c r="AR8" i="27"/>
  <c r="AQ8" i="27"/>
  <c r="AJ8" i="27"/>
  <c r="AF8" i="27"/>
  <c r="AD8" i="27"/>
  <c r="AC8" i="27"/>
  <c r="AB8" i="27"/>
  <c r="AA8" i="27"/>
  <c r="Z8" i="27"/>
  <c r="Y8" i="27"/>
  <c r="R8" i="27"/>
  <c r="N8" i="27"/>
  <c r="L8" i="27"/>
  <c r="K8" i="27"/>
  <c r="J8" i="27"/>
  <c r="I8" i="27"/>
  <c r="H8" i="27"/>
  <c r="G8" i="27"/>
  <c r="AJ7" i="27"/>
  <c r="R7" i="27"/>
  <c r="AJ6" i="27"/>
  <c r="R6" i="27"/>
  <c r="AJ5" i="27"/>
  <c r="R5" i="27"/>
  <c r="G12" i="17"/>
  <c r="H12" i="17"/>
  <c r="I12" i="17"/>
  <c r="J12" i="17"/>
  <c r="K12" i="17"/>
  <c r="L12" i="17"/>
  <c r="G22" i="27" l="1"/>
  <c r="K24" i="27"/>
  <c r="J34" i="27"/>
  <c r="N27" i="27"/>
  <c r="H22" i="27"/>
  <c r="G34" i="27"/>
  <c r="L22" i="27"/>
  <c r="K34" i="27"/>
  <c r="N17" i="27"/>
  <c r="AX23" i="27"/>
  <c r="AF13" i="27"/>
  <c r="AF25" i="27"/>
  <c r="AX13" i="27"/>
  <c r="AX33" i="27"/>
  <c r="N37" i="27"/>
  <c r="J22" i="27"/>
  <c r="H32" i="27"/>
  <c r="L32" i="27"/>
  <c r="I32" i="27"/>
  <c r="I22" i="27"/>
  <c r="V39" i="27" l="1"/>
  <c r="D40" i="27"/>
  <c r="AN36" i="27"/>
  <c r="E36" i="15"/>
  <c r="E52" i="15"/>
  <c r="Y32" i="17" l="1"/>
  <c r="Z32" i="17"/>
  <c r="AA32" i="17"/>
  <c r="AC32" i="17"/>
  <c r="AD32" i="17"/>
  <c r="AB32" i="17"/>
  <c r="AJ16" i="17" l="1"/>
  <c r="N12" i="17"/>
  <c r="AJ12" i="17"/>
  <c r="W13" i="17"/>
  <c r="AJ13" i="17"/>
  <c r="E42" i="15"/>
  <c r="AO13" i="17"/>
  <c r="AJ15" i="17"/>
  <c r="AJ14" i="17"/>
  <c r="AO33" i="17" l="1"/>
  <c r="AO23" i="17"/>
  <c r="F36" i="15"/>
  <c r="E15" i="17"/>
  <c r="AF32" i="17"/>
  <c r="AF36" i="17" s="1"/>
  <c r="AQ8" i="17"/>
  <c r="AR8" i="17"/>
  <c r="AS8" i="17"/>
  <c r="AT8" i="17"/>
  <c r="AU8" i="17"/>
  <c r="AV8" i="17"/>
  <c r="AX8" i="17"/>
  <c r="R46" i="17" l="1"/>
  <c r="R45" i="17"/>
  <c r="R44" i="17"/>
  <c r="R43" i="17"/>
  <c r="R42" i="17"/>
  <c r="AJ41" i="17"/>
  <c r="R41" i="17"/>
  <c r="AJ40" i="17"/>
  <c r="R40" i="17"/>
  <c r="AJ39" i="17"/>
  <c r="R39" i="17"/>
  <c r="AJ38" i="17"/>
  <c r="R38" i="17"/>
  <c r="AJ37" i="17"/>
  <c r="R37" i="17"/>
  <c r="AJ36" i="17"/>
  <c r="R36" i="17"/>
  <c r="AJ35" i="17"/>
  <c r="R35" i="17"/>
  <c r="E35" i="17"/>
  <c r="AX30" i="17"/>
  <c r="AV30" i="17"/>
  <c r="AU30" i="17"/>
  <c r="AT30" i="17"/>
  <c r="AS30" i="17"/>
  <c r="AR30" i="17"/>
  <c r="AQ30" i="17"/>
  <c r="AJ34" i="17"/>
  <c r="R34" i="17"/>
  <c r="AJ33" i="17"/>
  <c r="R33" i="17"/>
  <c r="N32" i="17"/>
  <c r="AX28" i="17"/>
  <c r="AV28" i="17"/>
  <c r="AU28" i="17"/>
  <c r="AT28" i="17"/>
  <c r="AS28" i="17"/>
  <c r="AR28" i="17"/>
  <c r="AQ28" i="17"/>
  <c r="AJ30" i="17"/>
  <c r="N30" i="17"/>
  <c r="AJ29" i="17"/>
  <c r="R29" i="17"/>
  <c r="AJ28" i="17"/>
  <c r="R28" i="17"/>
  <c r="L28" i="17"/>
  <c r="L32" i="17" s="1"/>
  <c r="K28" i="17"/>
  <c r="K30" i="17" s="1"/>
  <c r="J28" i="17"/>
  <c r="J32" i="17" s="1"/>
  <c r="I28" i="17"/>
  <c r="I32" i="17" s="1"/>
  <c r="H28" i="17"/>
  <c r="H32" i="17" s="1"/>
  <c r="G28" i="17"/>
  <c r="G30" i="17" s="1"/>
  <c r="AJ27" i="17"/>
  <c r="R27" i="17"/>
  <c r="AJ26" i="17"/>
  <c r="R26" i="17"/>
  <c r="AJ25" i="17"/>
  <c r="W25" i="17"/>
  <c r="R25" i="17"/>
  <c r="E25" i="17"/>
  <c r="AJ24" i="17"/>
  <c r="R24" i="17"/>
  <c r="AJ23" i="17"/>
  <c r="R23" i="17"/>
  <c r="AX20" i="17"/>
  <c r="AV20" i="17"/>
  <c r="AU20" i="17"/>
  <c r="AT20" i="17"/>
  <c r="AS20" i="17"/>
  <c r="AR20" i="17"/>
  <c r="AQ20" i="17"/>
  <c r="AJ22" i="17"/>
  <c r="AF22" i="17"/>
  <c r="AD22" i="17"/>
  <c r="AC22" i="17"/>
  <c r="AB22" i="17"/>
  <c r="AA22" i="17"/>
  <c r="Z22" i="17"/>
  <c r="Y22" i="17"/>
  <c r="R22" i="17"/>
  <c r="N22" i="17"/>
  <c r="AJ21" i="17"/>
  <c r="R21" i="17"/>
  <c r="AX18" i="17"/>
  <c r="AV18" i="17"/>
  <c r="AU18" i="17"/>
  <c r="AT18" i="17"/>
  <c r="AS18" i="17"/>
  <c r="AR18" i="17"/>
  <c r="AQ18" i="17"/>
  <c r="AJ20" i="17"/>
  <c r="AF20" i="17"/>
  <c r="AD20" i="17"/>
  <c r="AC20" i="17"/>
  <c r="AB20" i="17"/>
  <c r="AA20" i="17"/>
  <c r="Z20" i="17"/>
  <c r="Y20" i="17"/>
  <c r="R20" i="17"/>
  <c r="N20" i="17"/>
  <c r="AJ19" i="17"/>
  <c r="R19" i="17"/>
  <c r="AF18" i="17"/>
  <c r="AD18" i="17"/>
  <c r="AC18" i="17"/>
  <c r="AB18" i="17"/>
  <c r="AA18" i="17"/>
  <c r="Z18" i="17"/>
  <c r="Y18" i="17"/>
  <c r="L18" i="17"/>
  <c r="L22" i="17" s="1"/>
  <c r="K18" i="17"/>
  <c r="K22" i="17" s="1"/>
  <c r="J18" i="17"/>
  <c r="J22" i="17" s="1"/>
  <c r="I18" i="17"/>
  <c r="I22" i="17" s="1"/>
  <c r="H18" i="17"/>
  <c r="H22" i="17" s="1"/>
  <c r="G18" i="17"/>
  <c r="G22" i="17" s="1"/>
  <c r="AJ17" i="17"/>
  <c r="AJ11" i="17"/>
  <c r="AX10" i="17"/>
  <c r="AV10" i="17"/>
  <c r="AU10" i="17"/>
  <c r="AT10" i="17"/>
  <c r="AS10" i="17"/>
  <c r="AR10" i="17"/>
  <c r="AQ10" i="17"/>
  <c r="AJ10" i="17"/>
  <c r="AF10" i="17"/>
  <c r="AD10" i="17"/>
  <c r="AC10" i="17"/>
  <c r="AB10" i="17"/>
  <c r="AA10" i="17"/>
  <c r="Z10" i="17"/>
  <c r="Y10" i="17"/>
  <c r="N10" i="17"/>
  <c r="L10" i="17"/>
  <c r="K10" i="17"/>
  <c r="J10" i="17"/>
  <c r="I10" i="17"/>
  <c r="H10" i="17"/>
  <c r="G10" i="17"/>
  <c r="AJ9" i="17"/>
  <c r="R9" i="17"/>
  <c r="AJ8" i="17"/>
  <c r="AF8" i="17"/>
  <c r="AD8" i="17"/>
  <c r="AC8" i="17"/>
  <c r="AB8" i="17"/>
  <c r="AA8" i="17"/>
  <c r="Z8" i="17"/>
  <c r="Y8" i="17"/>
  <c r="R8" i="17"/>
  <c r="L8" i="17"/>
  <c r="K8" i="17"/>
  <c r="J8" i="17"/>
  <c r="I8" i="17"/>
  <c r="H8" i="17"/>
  <c r="G8" i="17"/>
  <c r="AJ7" i="17"/>
  <c r="R7" i="17"/>
  <c r="AJ6" i="17"/>
  <c r="R6" i="17"/>
  <c r="AJ5" i="17"/>
  <c r="R5" i="17"/>
  <c r="N25" i="17" l="1"/>
  <c r="N35" i="17"/>
  <c r="AF13" i="17"/>
  <c r="AX13" i="17"/>
  <c r="J30" i="17"/>
  <c r="I20" i="17"/>
  <c r="I30" i="17"/>
  <c r="AX33" i="17"/>
  <c r="L30" i="17"/>
  <c r="H30" i="17"/>
  <c r="AX23" i="17"/>
  <c r="AF25" i="17"/>
  <c r="K32" i="17"/>
  <c r="J20" i="17"/>
  <c r="G32" i="17"/>
  <c r="G20" i="17"/>
  <c r="K20" i="17"/>
  <c r="H20" i="17"/>
  <c r="L20" i="17"/>
  <c r="AN36" i="17" l="1"/>
  <c r="V38" i="17"/>
  <c r="E16" i="15"/>
  <c r="F16" i="15"/>
  <c r="E20" i="15"/>
  <c r="F20" i="15"/>
  <c r="E27" i="15"/>
  <c r="F27" i="15"/>
  <c r="F42" i="15"/>
  <c r="E48" i="15"/>
  <c r="F48" i="15"/>
  <c r="F52" i="15" l="1"/>
  <c r="F31" i="15"/>
  <c r="E31" i="15"/>
  <c r="F10" i="15" l="1"/>
  <c r="F23" i="15" s="1"/>
  <c r="F35" i="15" s="1"/>
  <c r="F38" i="15" s="1"/>
  <c r="E10" i="15"/>
  <c r="N8" i="17"/>
  <c r="N15" i="17" s="1"/>
  <c r="D38" i="17" l="1"/>
</calcChain>
</file>

<file path=xl/sharedStrings.xml><?xml version="1.0" encoding="utf-8"?>
<sst xmlns="http://schemas.openxmlformats.org/spreadsheetml/2006/main" count="385" uniqueCount="163">
  <si>
    <t>Score</t>
  </si>
  <si>
    <t>Property Address:</t>
  </si>
  <si>
    <t>Core/Non-core assessment</t>
  </si>
  <si>
    <t>Sum flag</t>
  </si>
  <si>
    <t>Sub Total</t>
  </si>
  <si>
    <t>Weightings</t>
  </si>
  <si>
    <t>Divisor</t>
  </si>
  <si>
    <t>Property Suburb</t>
  </si>
  <si>
    <t>Un-weighted Score</t>
  </si>
  <si>
    <t>Weighted Score</t>
  </si>
  <si>
    <t>Ranks</t>
  </si>
  <si>
    <t>Criteria 4:</t>
  </si>
  <si>
    <t>Criteria 5:</t>
  </si>
  <si>
    <t>Criteria 6:</t>
  </si>
  <si>
    <t>Criteria 7:</t>
  </si>
  <si>
    <t>Criteria 8:</t>
  </si>
  <si>
    <t xml:space="preserve">Amenity of Site / Precinct </t>
  </si>
  <si>
    <t>Criteria 9:</t>
  </si>
  <si>
    <t>Does the site have good amenity within the immediate area?</t>
  </si>
  <si>
    <t>Core / Non Core Assets Weighted Score</t>
  </si>
  <si>
    <t>Risk Assessment Weighted Score</t>
  </si>
  <si>
    <t>FRAMEWORK INSTRUCTIONS</t>
  </si>
  <si>
    <t>Model Information</t>
  </si>
  <si>
    <t>Instructions</t>
  </si>
  <si>
    <t>Weightings worksheet:</t>
  </si>
  <si>
    <t>Framework worksheet:</t>
  </si>
  <si>
    <t>Worksheet linked?</t>
  </si>
  <si>
    <t>Linked to "weightings worksheet"</t>
  </si>
  <si>
    <t>Model Instructions</t>
  </si>
  <si>
    <t xml:space="preserve">No links </t>
  </si>
  <si>
    <t>3.3 - [Spare]</t>
  </si>
  <si>
    <t>9.4 - [Spare]</t>
  </si>
  <si>
    <r>
      <t xml:space="preserve">1. Weighting by individual criteria </t>
    </r>
    <r>
      <rPr>
        <b/>
        <sz val="8"/>
        <color theme="1"/>
        <rFont val="Arial"/>
        <family val="2"/>
      </rPr>
      <t>1</t>
    </r>
  </si>
  <si>
    <r>
      <t>2. Weighting by core/non core, opportunity &amp; risk</t>
    </r>
    <r>
      <rPr>
        <b/>
        <sz val="8"/>
        <color theme="1"/>
        <rFont val="Arial"/>
        <family val="2"/>
      </rPr>
      <t>2</t>
    </r>
  </si>
  <si>
    <r>
      <rPr>
        <sz val="6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 Recommend maintaining existing weighting of 100% per criteria. This can be adjusted if preference to certain criteria is required. </t>
    </r>
  </si>
  <si>
    <t>Cross Check: total</t>
  </si>
  <si>
    <t>Financial performance &amp; sustainability</t>
  </si>
  <si>
    <t>Mission Objectives &amp; Community Outcomes</t>
  </si>
  <si>
    <t>Links with local / regional service provision</t>
  </si>
  <si>
    <t>Redevelopment Potential</t>
  </si>
  <si>
    <t>Site Opportunity &amp; Constraints</t>
  </si>
  <si>
    <t>Site value &amp; likely market interest</t>
  </si>
  <si>
    <t>Site Value</t>
  </si>
  <si>
    <t>Interest from competitors</t>
  </si>
  <si>
    <t>Profile of residents &amp; surrounding community</t>
  </si>
  <si>
    <t>Does the asset draw services from local providers</t>
  </si>
  <si>
    <t>Mission Objectives weighted score</t>
  </si>
  <si>
    <t>EBITDA per bed</t>
  </si>
  <si>
    <t>Occupancy</t>
  </si>
  <si>
    <t>Number of Beds</t>
  </si>
  <si>
    <t>Facility Characteristics</t>
  </si>
  <si>
    <t>Age / Quality of Improvements</t>
  </si>
  <si>
    <t>Level of Competition</t>
  </si>
  <si>
    <t>Competition</t>
  </si>
  <si>
    <t>Specific Role of Site</t>
  </si>
  <si>
    <t>Expansion /Subdivision Potential</t>
  </si>
  <si>
    <t>Average Unit Price</t>
  </si>
  <si>
    <t xml:space="preserve">Capital Expenditure on Rollover </t>
  </si>
  <si>
    <t>Number of Units</t>
  </si>
  <si>
    <t>Competition Unit Price Range</t>
  </si>
  <si>
    <t>Average Bond / Refundable Accomodation Deposit</t>
  </si>
  <si>
    <t>Amenity and Services</t>
  </si>
  <si>
    <t>Onsite Services</t>
  </si>
  <si>
    <t>Gym, Hair Salon etc</t>
  </si>
  <si>
    <t>Consistency with Mission Objectives</t>
  </si>
  <si>
    <t>Future Services Plans</t>
  </si>
  <si>
    <t>Is there a future service plan or expansion of services proposed?</t>
  </si>
  <si>
    <t>Profile of Current Residents</t>
  </si>
  <si>
    <t>Median House Price</t>
  </si>
  <si>
    <t>Median house price relative to bond</t>
  </si>
  <si>
    <t xml:space="preserve">High </t>
  </si>
  <si>
    <t>Low</t>
  </si>
  <si>
    <t>Age of Catchment</t>
  </si>
  <si>
    <t>High</t>
  </si>
  <si>
    <t>Share from local area</t>
  </si>
  <si>
    <t>Volume of potetial surplus land</t>
  </si>
  <si>
    <t>Size of Surplus Land</t>
  </si>
  <si>
    <t>Services purchased from local providers?</t>
  </si>
  <si>
    <t xml:space="preserve">DMF Contract Type </t>
  </si>
  <si>
    <t xml:space="preserve">Is there a specific role for asset in organisations mission?  </t>
  </si>
  <si>
    <t>Median house price relative to unit price</t>
  </si>
  <si>
    <t>Site Opportunities &amp; Constraints</t>
  </si>
  <si>
    <t>1.1 - EBITDA per bed</t>
  </si>
  <si>
    <t>1.2 - Occupancy</t>
  </si>
  <si>
    <t>1.3 - Average Bond / Refundable Accomodation Deposit</t>
  </si>
  <si>
    <t>2.1 - Number of Beds</t>
  </si>
  <si>
    <t>2.2 - Age / Quality of Improvements</t>
  </si>
  <si>
    <t>Criteria 1 - Financial Performance &amp; Sustainability</t>
  </si>
  <si>
    <t>Criteria 2 - Facility Characteristics</t>
  </si>
  <si>
    <t>Criteria 3 - Competition</t>
  </si>
  <si>
    <t>Low competition</t>
  </si>
  <si>
    <t>Level of Competition in catchment</t>
  </si>
  <si>
    <t xml:space="preserve">Number  / scale of competing assets </t>
  </si>
  <si>
    <t>Mission objectives / Site Opportunity weighted score</t>
  </si>
  <si>
    <t>4.1 - Specific Role of site</t>
  </si>
  <si>
    <t>Future Service Plans</t>
  </si>
  <si>
    <t>3.1 - Level of competition in catchment</t>
  </si>
  <si>
    <t>3.2 - Competiting Bond / RAD range</t>
  </si>
  <si>
    <t>4.2 - Future Service Plans</t>
  </si>
  <si>
    <t>Criteria 4 - Consistency with mission objectives</t>
  </si>
  <si>
    <t>Criteria 5 - Profile of residents &amp; community</t>
  </si>
  <si>
    <t>5.1 - Age of catchment</t>
  </si>
  <si>
    <t>5.2 - Profile of current residents</t>
  </si>
  <si>
    <t>5.3 - Median House Price</t>
  </si>
  <si>
    <t>Criteria 6 - Links with local services</t>
  </si>
  <si>
    <t>6.1 - Does asset draw services from community</t>
  </si>
  <si>
    <t>6.2 - [Spare]</t>
  </si>
  <si>
    <t>Criteria 7 - Site value and likely market interest</t>
  </si>
  <si>
    <t>7.1 - Site Value</t>
  </si>
  <si>
    <t>7.2 - Competitor Interest</t>
  </si>
  <si>
    <t>7.3 - [Spare]</t>
  </si>
  <si>
    <t>7.4 - [Spare]</t>
  </si>
  <si>
    <t>8.1 - Expansion / subdivision</t>
  </si>
  <si>
    <t>8.2 - Surplus land</t>
  </si>
  <si>
    <t>Criteria 8 - Redevelopment potential</t>
  </si>
  <si>
    <t>Criteria 9 - Amenity &amp; Services</t>
  </si>
  <si>
    <t>9.1 - Onsite services</t>
  </si>
  <si>
    <t>Mission Objectives</t>
  </si>
  <si>
    <t>Site Opportunity / Constraints</t>
  </si>
  <si>
    <t>Above average</t>
  </si>
  <si>
    <t>Timing of recent improvements</t>
  </si>
  <si>
    <t xml:space="preserve">Number of competing assets </t>
  </si>
  <si>
    <t>Weightings of variables can be adjusted dependent upon organisation policy scenarios or objectives. 
User to adjust weightings as required.</t>
  </si>
  <si>
    <t>Framework Decision tree</t>
  </si>
  <si>
    <t>1.1 - Average Unit Price</t>
  </si>
  <si>
    <t>1.2 - Capital Expenditure on Rollover</t>
  </si>
  <si>
    <t>1.3 - DMF Contract Type</t>
  </si>
  <si>
    <t>1.4 - Growth Rates</t>
  </si>
  <si>
    <t>2.1 - Number of Units</t>
  </si>
  <si>
    <t>3.2 - Competiting unit price range</t>
  </si>
  <si>
    <t>Volume of potential surplus land</t>
  </si>
  <si>
    <t>Potential impact on local community &amp; economy</t>
  </si>
  <si>
    <t xml:space="preserve">Number of units at site </t>
  </si>
  <si>
    <t>Does the asset provide local employment, and is it located in an area of disadvantage?</t>
  </si>
  <si>
    <t>SEIFA index for local area</t>
  </si>
  <si>
    <t>Asset to reflect 95% and above which is considered market average</t>
  </si>
  <si>
    <t>Is there a specific role for asset in organisations mission?  Supported resident ratio (have regard to concessional places)</t>
  </si>
  <si>
    <t>Competition Bond/RAD Refund Levels</t>
  </si>
  <si>
    <t>Capital Growth Rates in Loction</t>
  </si>
  <si>
    <t xml:space="preserve">Considers the growth in asset value in surrounding suburbs </t>
  </si>
  <si>
    <t>Unit price relative to competing villages</t>
  </si>
  <si>
    <t>Above $15,000 (excl. head office) indicates upper quartile of market</t>
  </si>
  <si>
    <t>Market benchmarks indicate greater than 60% of beds should be paid bonds, this may be lower for NFPs</t>
  </si>
  <si>
    <t>Is the asset value of significant scale to the organisation?</t>
  </si>
  <si>
    <t xml:space="preserve">Are competitors likely to be interested in the asset? </t>
  </si>
  <si>
    <t>Is the population above 65 years?</t>
  </si>
  <si>
    <t>Does the SEIFA index for relect a high level of socio disadvantage in the area?</t>
  </si>
  <si>
    <t xml:space="preserve">Does the bond/RAD levels reflect 70% of competition levels? </t>
  </si>
  <si>
    <t>Is the asset below 30 years of age, or has undergone a recent refurbishment?</t>
  </si>
  <si>
    <t>Is the number of beds 60 and above?</t>
  </si>
  <si>
    <t xml:space="preserve">Does the unit price reflect between 60 - 80% of average house values? </t>
  </si>
  <si>
    <t>Does the capital expenditure show between $5,000 to $40,000  applied at the rollover of the asset?</t>
  </si>
  <si>
    <t xml:space="preserve">Does the DMF demonstrate 30% of outgoing price? </t>
  </si>
  <si>
    <t>Can the site be expanded subject to planning?</t>
  </si>
  <si>
    <t xml:space="preserve">Population above 55 years </t>
  </si>
  <si>
    <t>Adjust the weighted criteria score from 0 to +5 by using dropdown list. Worksheet produces a total score which is adjusted by the weighting applied.</t>
  </si>
  <si>
    <t>1.4 - [Spare]</t>
  </si>
  <si>
    <t>9.2 - Amenity of site/precinct</t>
  </si>
  <si>
    <t>9.3 - [Spare]</t>
  </si>
  <si>
    <r>
      <rPr>
        <sz val="6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Recommend adjusting weighting in this column based on the following:
Scenario A: 
Scenario B: </t>
    </r>
  </si>
  <si>
    <t>6.2 - Does the asset provide local employment, and is it located in an area of disadvantage</t>
  </si>
  <si>
    <t xml:space="preserve">ABC Inc Framework Model </t>
  </si>
  <si>
    <t>This model provides ABC Inc with a framework to categorise property assets held, or those with a potential to acquire or divest. A number of criteria have been adopted in the model that can assist in the definition of the asset, and decisions around its future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</si>
</sst>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Criteria &quot;#&quot;: &quot;"/>
    <numFmt numFmtId="165" formatCode="&quot;Criteria &quot;#"/>
    <numFmt numFmtId="166" formatCode="0.0"/>
    <numFmt numFmtId="167" formatCode="\●;;;"/>
    <numFmt numFmtId="168" formatCode="0.00_ ;\-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theme="4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9"/>
      <color theme="1" tint="0.499984740745262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3"/>
      <color theme="1"/>
      <name val="Arial"/>
      <family val="2"/>
    </font>
    <font>
      <sz val="16"/>
      <name val="Arial"/>
      <family val="2"/>
    </font>
    <font>
      <u/>
      <sz val="11"/>
      <color theme="1"/>
      <name val="Arial"/>
      <family val="2"/>
    </font>
    <font>
      <sz val="10"/>
      <color rgb="FF0000FF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A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46"/>
      </patternFill>
    </fill>
    <fill>
      <patternFill patternType="solid">
        <fgColor rgb="FF00B050"/>
        <bgColor indexed="4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theme="9" tint="0.79998168889431442"/>
        <bgColor indexed="46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indexed="65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12" borderId="0" applyNumberFormat="0" applyBorder="0" applyAlignment="0" applyProtection="0"/>
  </cellStyleXfs>
  <cellXfs count="228">
    <xf numFmtId="0" fontId="0" fillId="0" borderId="0" xfId="0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2" fillId="3" borderId="0" xfId="0" applyFont="1" applyFill="1" applyAlignment="1">
      <alignment vertical="top"/>
    </xf>
    <xf numFmtId="0" fontId="4" fillId="5" borderId="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>
      <alignment horizontal="center" vertical="center"/>
    </xf>
    <xf numFmtId="0" fontId="4" fillId="7" borderId="0" xfId="0" applyNumberFormat="1" applyFont="1" applyFill="1" applyBorder="1" applyAlignment="1">
      <alignment horizontal="center" vertical="center"/>
    </xf>
    <xf numFmtId="0" fontId="4" fillId="8" borderId="0" xfId="0" applyFont="1" applyFill="1"/>
    <xf numFmtId="0" fontId="3" fillId="8" borderId="9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right" vertical="top"/>
    </xf>
    <xf numFmtId="0" fontId="3" fillId="8" borderId="0" xfId="0" applyNumberFormat="1" applyFont="1" applyFill="1" applyBorder="1" applyAlignment="1">
      <alignment horizontal="right" vertical="center"/>
    </xf>
    <xf numFmtId="167" fontId="4" fillId="9" borderId="0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vertical="center"/>
    </xf>
    <xf numFmtId="0" fontId="3" fillId="8" borderId="3" xfId="0" applyFont="1" applyFill="1" applyBorder="1" applyAlignment="1">
      <alignment horizontal="center" vertical="center"/>
    </xf>
    <xf numFmtId="1" fontId="3" fillId="8" borderId="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167" fontId="4" fillId="10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167" fontId="4" fillId="7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4" fillId="8" borderId="0" xfId="0" applyFont="1" applyFill="1" applyBorder="1" applyAlignment="1">
      <alignment vertical="top"/>
    </xf>
    <xf numFmtId="0" fontId="3" fillId="8" borderId="0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1" fontId="3" fillId="5" borderId="0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66" fontId="4" fillId="5" borderId="13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top"/>
    </xf>
    <xf numFmtId="165" fontId="3" fillId="5" borderId="0" xfId="0" applyNumberFormat="1" applyFont="1" applyFill="1" applyBorder="1" applyAlignment="1">
      <alignment vertical="top"/>
    </xf>
    <xf numFmtId="0" fontId="4" fillId="5" borderId="0" xfId="0" applyFont="1" applyFill="1" applyBorder="1" applyAlignment="1">
      <alignment vertical="top"/>
    </xf>
    <xf numFmtId="0" fontId="4" fillId="5" borderId="0" xfId="0" applyFont="1" applyFill="1" applyBorder="1" applyAlignment="1">
      <alignment horizontal="center" vertical="top"/>
    </xf>
    <xf numFmtId="0" fontId="4" fillId="5" borderId="0" xfId="0" applyNumberFormat="1" applyFont="1" applyFill="1" applyBorder="1" applyAlignment="1">
      <alignment vertical="top"/>
    </xf>
    <xf numFmtId="0" fontId="4" fillId="5" borderId="0" xfId="0" applyFont="1" applyFill="1" applyBorder="1" applyAlignment="1">
      <alignment horizontal="right" vertical="top"/>
    </xf>
    <xf numFmtId="0" fontId="4" fillId="5" borderId="7" xfId="0" applyFont="1" applyFill="1" applyBorder="1" applyAlignment="1">
      <alignment horizontal="center" vertical="top"/>
    </xf>
    <xf numFmtId="0" fontId="4" fillId="5" borderId="13" xfId="0" applyFont="1" applyFill="1" applyBorder="1"/>
    <xf numFmtId="0" fontId="4" fillId="5" borderId="11" xfId="0" applyFont="1" applyFill="1" applyBorder="1" applyAlignment="1">
      <alignment vertical="center"/>
    </xf>
    <xf numFmtId="165" fontId="3" fillId="5" borderId="3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5" fillId="5" borderId="7" xfId="0" applyFont="1" applyFill="1" applyBorder="1" applyAlignment="1">
      <alignment horizontal="center"/>
    </xf>
    <xf numFmtId="1" fontId="5" fillId="5" borderId="7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vertical="top"/>
    </xf>
    <xf numFmtId="0" fontId="3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right" vertical="center"/>
    </xf>
    <xf numFmtId="0" fontId="4" fillId="5" borderId="13" xfId="0" applyFont="1" applyFill="1" applyBorder="1" applyAlignment="1">
      <alignment vertical="center"/>
    </xf>
    <xf numFmtId="165" fontId="3" fillId="5" borderId="0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165" fontId="3" fillId="5" borderId="9" xfId="0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166" fontId="4" fillId="5" borderId="13" xfId="0" applyNumberFormat="1" applyFont="1" applyFill="1" applyBorder="1" applyAlignment="1">
      <alignment horizontal="right" vertical="center"/>
    </xf>
    <xf numFmtId="0" fontId="4" fillId="5" borderId="0" xfId="0" applyFont="1" applyFill="1" applyAlignment="1">
      <alignment vertical="top"/>
    </xf>
    <xf numFmtId="1" fontId="5" fillId="5" borderId="7" xfId="0" applyNumberFormat="1" applyFont="1" applyFill="1" applyBorder="1" applyAlignment="1">
      <alignment horizontal="center" vertical="top"/>
    </xf>
    <xf numFmtId="0" fontId="4" fillId="5" borderId="0" xfId="0" applyNumberFormat="1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right" vertical="top"/>
    </xf>
    <xf numFmtId="0" fontId="3" fillId="5" borderId="0" xfId="0" applyNumberFormat="1" applyFont="1" applyFill="1" applyBorder="1" applyAlignment="1">
      <alignment horizontal="left" vertical="center"/>
    </xf>
    <xf numFmtId="0" fontId="3" fillId="5" borderId="0" xfId="0" applyNumberFormat="1" applyFont="1" applyFill="1" applyBorder="1" applyAlignment="1">
      <alignment horizontal="center" vertical="center"/>
    </xf>
    <xf numFmtId="0" fontId="4" fillId="5" borderId="7" xfId="0" applyFont="1" applyFill="1" applyBorder="1"/>
    <xf numFmtId="0" fontId="4" fillId="5" borderId="9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top"/>
    </xf>
    <xf numFmtId="0" fontId="4" fillId="5" borderId="12" xfId="0" applyFont="1" applyFill="1" applyBorder="1" applyAlignment="1">
      <alignment vertical="center"/>
    </xf>
    <xf numFmtId="1" fontId="5" fillId="5" borderId="0" xfId="0" applyNumberFormat="1" applyFont="1" applyFill="1" applyBorder="1" applyAlignment="1">
      <alignment horizontal="center"/>
    </xf>
    <xf numFmtId="1" fontId="5" fillId="5" borderId="0" xfId="0" applyNumberFormat="1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/>
    </xf>
    <xf numFmtId="166" fontId="3" fillId="2" borderId="2" xfId="0" applyNumberFormat="1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horizontal="center"/>
    </xf>
    <xf numFmtId="166" fontId="4" fillId="5" borderId="7" xfId="0" applyNumberFormat="1" applyFont="1" applyFill="1" applyBorder="1" applyAlignment="1">
      <alignment vertical="center"/>
    </xf>
    <xf numFmtId="166" fontId="4" fillId="5" borderId="7" xfId="0" applyNumberFormat="1" applyFont="1" applyFill="1" applyBorder="1" applyAlignment="1">
      <alignment vertical="top"/>
    </xf>
    <xf numFmtId="0" fontId="3" fillId="5" borderId="3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vertical="center"/>
    </xf>
    <xf numFmtId="0" fontId="11" fillId="5" borderId="0" xfId="0" applyFont="1" applyFill="1" applyBorder="1" applyAlignment="1">
      <alignment vertical="top"/>
    </xf>
    <xf numFmtId="0" fontId="11" fillId="5" borderId="0" xfId="0" applyFont="1" applyFill="1" applyBorder="1" applyAlignment="1">
      <alignment vertical="center"/>
    </xf>
    <xf numFmtId="167" fontId="4" fillId="11" borderId="0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vertical="center"/>
    </xf>
    <xf numFmtId="9" fontId="12" fillId="12" borderId="0" xfId="5" applyNumberFormat="1" applyAlignment="1" applyProtection="1">
      <alignment horizontal="center"/>
    </xf>
    <xf numFmtId="0" fontId="4" fillId="2" borderId="0" xfId="0" applyFont="1" applyFill="1"/>
    <xf numFmtId="0" fontId="3" fillId="2" borderId="0" xfId="0" applyFont="1" applyFill="1"/>
    <xf numFmtId="9" fontId="3" fillId="8" borderId="12" xfId="0" applyNumberFormat="1" applyFont="1" applyFill="1" applyBorder="1" applyAlignment="1">
      <alignment horizontal="center" vertical="center"/>
    </xf>
    <xf numFmtId="9" fontId="4" fillId="8" borderId="12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/>
    </xf>
    <xf numFmtId="168" fontId="3" fillId="2" borderId="0" xfId="0" applyNumberFormat="1" applyFont="1" applyFill="1" applyAlignment="1">
      <alignment horizontal="center"/>
    </xf>
    <xf numFmtId="0" fontId="13" fillId="13" borderId="0" xfId="0" applyFont="1" applyFill="1"/>
    <xf numFmtId="1" fontId="3" fillId="2" borderId="6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4" fillId="5" borderId="6" xfId="0" applyFont="1" applyFill="1" applyBorder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14" fillId="15" borderId="0" xfId="0" applyFont="1" applyFill="1"/>
    <xf numFmtId="0" fontId="13" fillId="15" borderId="0" xfId="0" applyFont="1" applyFill="1"/>
    <xf numFmtId="0" fontId="13" fillId="15" borderId="21" xfId="0" applyFont="1" applyFill="1" applyBorder="1"/>
    <xf numFmtId="0" fontId="13" fillId="15" borderId="18" xfId="0" applyFont="1" applyFill="1" applyBorder="1"/>
    <xf numFmtId="0" fontId="13" fillId="15" borderId="22" xfId="0" applyFont="1" applyFill="1" applyBorder="1"/>
    <xf numFmtId="0" fontId="13" fillId="15" borderId="15" xfId="0" applyFont="1" applyFill="1" applyBorder="1"/>
    <xf numFmtId="0" fontId="14" fillId="15" borderId="0" xfId="0" applyFont="1" applyFill="1" applyBorder="1"/>
    <xf numFmtId="0" fontId="13" fillId="15" borderId="0" xfId="0" applyFont="1" applyFill="1" applyBorder="1"/>
    <xf numFmtId="0" fontId="13" fillId="15" borderId="16" xfId="0" applyFont="1" applyFill="1" applyBorder="1"/>
    <xf numFmtId="0" fontId="13" fillId="15" borderId="20" xfId="0" applyFont="1" applyFill="1" applyBorder="1"/>
    <xf numFmtId="0" fontId="13" fillId="15" borderId="19" xfId="0" applyFont="1" applyFill="1" applyBorder="1"/>
    <xf numFmtId="0" fontId="13" fillId="15" borderId="17" xfId="0" applyFont="1" applyFill="1" applyBorder="1"/>
    <xf numFmtId="0" fontId="4" fillId="13" borderId="0" xfId="0" applyFont="1" applyFill="1"/>
    <xf numFmtId="0" fontId="7" fillId="13" borderId="23" xfId="0" applyFont="1" applyFill="1" applyBorder="1"/>
    <xf numFmtId="0" fontId="15" fillId="13" borderId="24" xfId="0" applyFont="1" applyFill="1" applyBorder="1"/>
    <xf numFmtId="0" fontId="13" fillId="5" borderId="0" xfId="0" applyFont="1" applyFill="1" applyProtection="1"/>
    <xf numFmtId="0" fontId="13" fillId="5" borderId="0" xfId="0" applyFont="1" applyFill="1" applyAlignment="1" applyProtection="1">
      <alignment horizontal="center" vertical="center"/>
    </xf>
    <xf numFmtId="0" fontId="13" fillId="5" borderId="0" xfId="0" applyFont="1" applyFill="1"/>
    <xf numFmtId="166" fontId="16" fillId="5" borderId="0" xfId="0" applyNumberFormat="1" applyFont="1" applyFill="1" applyAlignment="1" applyProtection="1">
      <alignment horizontal="left"/>
    </xf>
    <xf numFmtId="0" fontId="13" fillId="5" borderId="0" xfId="0" applyFont="1" applyFill="1" applyAlignment="1" applyProtection="1">
      <alignment vertical="center"/>
    </xf>
    <xf numFmtId="0" fontId="17" fillId="5" borderId="0" xfId="0" applyFont="1" applyFill="1" applyAlignment="1" applyProtection="1">
      <alignment horizontal="left"/>
    </xf>
    <xf numFmtId="0" fontId="13" fillId="5" borderId="0" xfId="0" applyFont="1" applyFill="1" applyAlignment="1" applyProtection="1">
      <alignment horizontal="center"/>
    </xf>
    <xf numFmtId="166" fontId="16" fillId="5" borderId="0" xfId="0" applyNumberFormat="1" applyFont="1" applyFill="1" applyAlignment="1" applyProtection="1">
      <alignment horizontal="left" vertical="top"/>
    </xf>
    <xf numFmtId="166" fontId="16" fillId="5" borderId="5" xfId="0" applyNumberFormat="1" applyFont="1" applyFill="1" applyBorder="1" applyAlignment="1" applyProtection="1">
      <alignment horizontal="left" vertical="top"/>
    </xf>
    <xf numFmtId="9" fontId="13" fillId="5" borderId="4" xfId="0" applyNumberFormat="1" applyFont="1" applyFill="1" applyBorder="1" applyAlignment="1" applyProtection="1">
      <alignment vertical="top"/>
    </xf>
    <xf numFmtId="0" fontId="14" fillId="5" borderId="4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vertical="center"/>
    </xf>
    <xf numFmtId="0" fontId="13" fillId="5" borderId="0" xfId="0" applyFont="1" applyFill="1" applyAlignment="1" applyProtection="1">
      <alignment vertical="top"/>
    </xf>
    <xf numFmtId="0" fontId="14" fillId="5" borderId="0" xfId="0" applyFont="1" applyFill="1" applyAlignment="1" applyProtection="1">
      <alignment horizontal="center" vertical="top" wrapText="1"/>
    </xf>
    <xf numFmtId="0" fontId="13" fillId="5" borderId="0" xfId="0" applyFont="1" applyFill="1" applyAlignment="1" applyProtection="1">
      <alignment horizontal="center" vertical="top"/>
    </xf>
    <xf numFmtId="0" fontId="18" fillId="5" borderId="0" xfId="0" applyFont="1" applyFill="1" applyProtection="1"/>
    <xf numFmtId="0" fontId="18" fillId="5" borderId="0" xfId="0" applyFont="1" applyFill="1" applyAlignment="1" applyProtection="1">
      <alignment horizontal="center"/>
    </xf>
    <xf numFmtId="9" fontId="19" fillId="4" borderId="14" xfId="0" applyNumberFormat="1" applyFont="1" applyFill="1" applyBorder="1" applyAlignment="1" applyProtection="1">
      <alignment horizontal="center"/>
      <protection locked="0"/>
    </xf>
    <xf numFmtId="9" fontId="13" fillId="5" borderId="0" xfId="0" applyNumberFormat="1" applyFont="1" applyFill="1" applyAlignment="1" applyProtection="1">
      <alignment horizontal="center"/>
    </xf>
    <xf numFmtId="0" fontId="20" fillId="5" borderId="0" xfId="0" applyFont="1" applyFill="1" applyProtection="1"/>
    <xf numFmtId="9" fontId="21" fillId="12" borderId="0" xfId="5" applyNumberFormat="1" applyFont="1" applyAlignment="1" applyProtection="1">
      <alignment horizontal="center"/>
    </xf>
    <xf numFmtId="0" fontId="20" fillId="5" borderId="0" xfId="0" applyFont="1" applyFill="1" applyAlignment="1" applyProtection="1">
      <alignment horizontal="center"/>
    </xf>
    <xf numFmtId="9" fontId="13" fillId="5" borderId="0" xfId="0" applyNumberFormat="1" applyFont="1" applyFill="1" applyProtection="1"/>
    <xf numFmtId="0" fontId="13" fillId="5" borderId="9" xfId="0" applyFont="1" applyFill="1" applyBorder="1" applyAlignment="1" applyProtection="1">
      <alignment horizontal="center"/>
    </xf>
    <xf numFmtId="9" fontId="21" fillId="12" borderId="0" xfId="4" applyFont="1" applyFill="1" applyAlignment="1" applyProtection="1">
      <alignment horizontal="center"/>
    </xf>
    <xf numFmtId="0" fontId="13" fillId="5" borderId="0" xfId="0" applyFont="1" applyFill="1" applyAlignment="1">
      <alignment horizontal="center"/>
    </xf>
    <xf numFmtId="0" fontId="23" fillId="14" borderId="0" xfId="0" applyFont="1" applyFill="1" applyAlignment="1" applyProtection="1">
      <alignment vertical="top" wrapText="1"/>
    </xf>
    <xf numFmtId="166" fontId="16" fillId="14" borderId="0" xfId="0" applyNumberFormat="1" applyFont="1" applyFill="1" applyAlignment="1" applyProtection="1">
      <alignment horizontal="left"/>
    </xf>
    <xf numFmtId="43" fontId="13" fillId="14" borderId="0" xfId="3" applyFont="1" applyFill="1" applyProtection="1"/>
    <xf numFmtId="0" fontId="15" fillId="5" borderId="0" xfId="0" applyFont="1" applyFill="1" applyProtection="1"/>
    <xf numFmtId="0" fontId="25" fillId="5" borderId="0" xfId="0" applyFont="1" applyFill="1" applyBorder="1" applyAlignment="1">
      <alignment vertical="center"/>
    </xf>
    <xf numFmtId="0" fontId="25" fillId="5" borderId="3" xfId="0" applyFont="1" applyFill="1" applyBorder="1" applyAlignment="1">
      <alignment vertical="center"/>
    </xf>
    <xf numFmtId="0" fontId="25" fillId="5" borderId="0" xfId="0" applyFont="1" applyFill="1" applyBorder="1" applyAlignment="1">
      <alignment vertical="top"/>
    </xf>
    <xf numFmtId="0" fontId="10" fillId="5" borderId="3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5" borderId="0" xfId="0" applyFont="1" applyFill="1" applyBorder="1" applyAlignment="1">
      <alignment vertical="top"/>
    </xf>
    <xf numFmtId="0" fontId="10" fillId="5" borderId="0" xfId="0" applyFont="1" applyFill="1" applyBorder="1" applyAlignment="1">
      <alignment vertical="center"/>
    </xf>
    <xf numFmtId="165" fontId="10" fillId="5" borderId="0" xfId="0" applyNumberFormat="1" applyFont="1" applyFill="1" applyBorder="1" applyAlignment="1">
      <alignment vertical="top"/>
    </xf>
    <xf numFmtId="0" fontId="2" fillId="5" borderId="0" xfId="0" applyFont="1" applyFill="1"/>
    <xf numFmtId="164" fontId="10" fillId="5" borderId="11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vertical="center"/>
    </xf>
    <xf numFmtId="165" fontId="10" fillId="5" borderId="9" xfId="0" applyNumberFormat="1" applyFont="1" applyFill="1" applyBorder="1" applyAlignment="1">
      <alignment vertical="center"/>
    </xf>
    <xf numFmtId="166" fontId="2" fillId="5" borderId="13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top"/>
    </xf>
    <xf numFmtId="9" fontId="19" fillId="4" borderId="0" xfId="0" applyNumberFormat="1" applyFon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>
      <alignment horizontal="center" vertical="center"/>
    </xf>
    <xf numFmtId="166" fontId="4" fillId="16" borderId="13" xfId="0" applyNumberFormat="1" applyFont="1" applyFill="1" applyBorder="1" applyAlignment="1">
      <alignment vertical="center"/>
    </xf>
    <xf numFmtId="0" fontId="4" fillId="16" borderId="0" xfId="0" applyFont="1" applyFill="1" applyBorder="1" applyAlignment="1">
      <alignment vertical="center"/>
    </xf>
    <xf numFmtId="0" fontId="25" fillId="16" borderId="0" xfId="0" applyFont="1" applyFill="1" applyBorder="1" applyAlignment="1">
      <alignment vertical="center"/>
    </xf>
    <xf numFmtId="0" fontId="4" fillId="16" borderId="13" xfId="0" applyFont="1" applyFill="1" applyBorder="1" applyAlignment="1">
      <alignment vertical="top"/>
    </xf>
    <xf numFmtId="165" fontId="3" fillId="16" borderId="0" xfId="0" applyNumberFormat="1" applyFont="1" applyFill="1" applyBorder="1" applyAlignment="1">
      <alignment vertical="top"/>
    </xf>
    <xf numFmtId="0" fontId="11" fillId="16" borderId="0" xfId="0" applyFont="1" applyFill="1" applyBorder="1" applyAlignment="1">
      <alignment vertical="top"/>
    </xf>
    <xf numFmtId="0" fontId="25" fillId="16" borderId="0" xfId="0" applyFont="1" applyFill="1" applyBorder="1" applyAlignment="1">
      <alignment vertical="top"/>
    </xf>
    <xf numFmtId="0" fontId="4" fillId="16" borderId="0" xfId="0" applyFont="1" applyFill="1" applyBorder="1" applyAlignment="1">
      <alignment vertical="top"/>
    </xf>
    <xf numFmtId="167" fontId="4" fillId="8" borderId="0" xfId="0" applyNumberFormat="1" applyFont="1" applyFill="1" applyBorder="1" applyAlignment="1">
      <alignment horizontal="center" vertical="center"/>
    </xf>
    <xf numFmtId="167" fontId="4" fillId="6" borderId="0" xfId="0" applyNumberFormat="1" applyFont="1" applyFill="1" applyBorder="1" applyAlignment="1">
      <alignment horizontal="center" vertical="center"/>
    </xf>
    <xf numFmtId="1" fontId="3" fillId="8" borderId="30" xfId="0" applyNumberFormat="1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vertical="top"/>
    </xf>
    <xf numFmtId="1" fontId="3" fillId="5" borderId="31" xfId="0" applyNumberFormat="1" applyFont="1" applyFill="1" applyBorder="1" applyAlignment="1">
      <alignment horizontal="center" vertical="center"/>
    </xf>
    <xf numFmtId="164" fontId="3" fillId="5" borderId="30" xfId="0" applyNumberFormat="1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0" fontId="4" fillId="5" borderId="30" xfId="0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0" fontId="3" fillId="5" borderId="30" xfId="0" applyFont="1" applyFill="1" applyBorder="1" applyAlignment="1">
      <alignment horizontal="center" vertical="center"/>
    </xf>
    <xf numFmtId="1" fontId="3" fillId="5" borderId="30" xfId="0" applyNumberFormat="1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13" fillId="5" borderId="0" xfId="0" applyFont="1" applyFill="1" applyAlignment="1" applyProtection="1">
      <alignment wrapText="1"/>
    </xf>
    <xf numFmtId="0" fontId="7" fillId="13" borderId="0" xfId="0" applyFont="1" applyFill="1" applyAlignment="1">
      <alignment horizontal="left" vertical="top" wrapText="1"/>
    </xf>
    <xf numFmtId="0" fontId="3" fillId="13" borderId="26" xfId="0" applyFont="1" applyFill="1" applyBorder="1" applyAlignment="1">
      <alignment horizontal="left" vertical="center" wrapText="1"/>
    </xf>
    <xf numFmtId="0" fontId="3" fillId="13" borderId="27" xfId="0" applyFont="1" applyFill="1" applyBorder="1" applyAlignment="1">
      <alignment horizontal="left" vertical="center" wrapText="1"/>
    </xf>
    <xf numFmtId="0" fontId="3" fillId="13" borderId="23" xfId="0" applyFont="1" applyFill="1" applyBorder="1" applyAlignment="1">
      <alignment horizontal="left" vertical="center" wrapText="1"/>
    </xf>
    <xf numFmtId="0" fontId="3" fillId="13" borderId="24" xfId="0" applyFont="1" applyFill="1" applyBorder="1" applyAlignment="1">
      <alignment horizontal="left" vertical="center" wrapText="1"/>
    </xf>
    <xf numFmtId="0" fontId="7" fillId="13" borderId="24" xfId="0" applyFont="1" applyFill="1" applyBorder="1" applyAlignment="1">
      <alignment horizontal="left" wrapText="1"/>
    </xf>
    <xf numFmtId="0" fontId="7" fillId="13" borderId="25" xfId="0" applyFont="1" applyFill="1" applyBorder="1" applyAlignment="1">
      <alignment horizontal="left" wrapText="1"/>
    </xf>
    <xf numFmtId="0" fontId="15" fillId="13" borderId="25" xfId="0" applyFont="1" applyFill="1" applyBorder="1" applyAlignment="1">
      <alignment horizontal="center"/>
    </xf>
    <xf numFmtId="0" fontId="15" fillId="13" borderId="29" xfId="0" applyFont="1" applyFill="1" applyBorder="1" applyAlignment="1">
      <alignment horizontal="center"/>
    </xf>
    <xf numFmtId="0" fontId="15" fillId="13" borderId="23" xfId="0" applyFont="1" applyFill="1" applyBorder="1" applyAlignment="1">
      <alignment horizontal="center"/>
    </xf>
    <xf numFmtId="0" fontId="4" fillId="13" borderId="24" xfId="0" applyFont="1" applyFill="1" applyBorder="1" applyAlignment="1">
      <alignment horizontal="left" wrapText="1"/>
    </xf>
    <xf numFmtId="0" fontId="4" fillId="13" borderId="25" xfId="0" applyFont="1" applyFill="1" applyBorder="1" applyAlignment="1">
      <alignment horizontal="left" wrapText="1"/>
    </xf>
    <xf numFmtId="0" fontId="4" fillId="13" borderId="27" xfId="0" applyFont="1" applyFill="1" applyBorder="1" applyAlignment="1">
      <alignment horizontal="left" vertical="center" wrapText="1"/>
    </xf>
    <xf numFmtId="0" fontId="4" fillId="13" borderId="28" xfId="0" applyFont="1" applyFill="1" applyBorder="1" applyAlignment="1">
      <alignment horizontal="left" vertical="center" wrapText="1"/>
    </xf>
    <xf numFmtId="0" fontId="4" fillId="13" borderId="2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11" fillId="16" borderId="0" xfId="0" applyFont="1" applyFill="1" applyBorder="1" applyAlignment="1">
      <alignment horizontal="left" vertical="top" wrapText="1"/>
    </xf>
  </cellXfs>
  <cellStyles count="6">
    <cellStyle name="Comma" xfId="3" builtinId="3"/>
    <cellStyle name="Good" xfId="5" builtinId="26"/>
    <cellStyle name="Normal" xfId="0" builtinId="0"/>
    <cellStyle name="Normal 2" xfId="1" xr:uid="{00000000-0005-0000-0000-000003000000}"/>
    <cellStyle name="Percent" xfId="4" builtinId="5"/>
    <cellStyle name="Percent 2" xfId="2" xr:uid="{00000000-0005-0000-0000-000005000000}"/>
  </cellStyles>
  <dxfs count="20">
    <dxf>
      <font>
        <b/>
        <i val="0"/>
        <color rgb="FF9C0006"/>
      </font>
      <fill>
        <patternFill>
          <bgColor rgb="FFFFC7CE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D5"/>
      <color rgb="FFAFE4FF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A54147A-1BF1-4A37-B21B-A2FF44E39E37}" type="doc">
      <dgm:prSet loTypeId="urn:microsoft.com/office/officeart/2005/8/layout/process1" loCatId="process" qsTypeId="urn:microsoft.com/office/officeart/2005/8/quickstyle/simple1" qsCatId="simple" csTypeId="urn:microsoft.com/office/officeart/2005/8/colors/colorful3" csCatId="colorful" phldr="1"/>
      <dgm:spPr/>
    </dgm:pt>
    <dgm:pt modelId="{E1F51BA5-6BAC-411A-B341-87B8EC22B5EF}">
      <dgm:prSet phldrT="[Text]"/>
      <dgm:spPr/>
      <dgm:t>
        <a:bodyPr/>
        <a:lstStyle/>
        <a:p>
          <a:r>
            <a:rPr lang="en-AU"/>
            <a:t>Core / non core asset based on financial sustainability</a:t>
          </a:r>
        </a:p>
      </dgm:t>
    </dgm:pt>
    <dgm:pt modelId="{C66CF512-DA14-4DB0-9D01-37C07EDB0910}" type="parTrans" cxnId="{E76920EC-474B-4C2A-8B62-9486E155F173}">
      <dgm:prSet/>
      <dgm:spPr/>
      <dgm:t>
        <a:bodyPr/>
        <a:lstStyle/>
        <a:p>
          <a:endParaRPr lang="en-AU"/>
        </a:p>
      </dgm:t>
    </dgm:pt>
    <dgm:pt modelId="{853E2DC2-0A0A-4F44-B139-3BA788D3B9F6}" type="sibTrans" cxnId="{E76920EC-474B-4C2A-8B62-9486E155F173}">
      <dgm:prSet/>
      <dgm:spPr/>
      <dgm:t>
        <a:bodyPr/>
        <a:lstStyle/>
        <a:p>
          <a:endParaRPr lang="en-AU"/>
        </a:p>
      </dgm:t>
    </dgm:pt>
    <dgm:pt modelId="{1D98E296-E046-408E-A69D-1B606C938F80}">
      <dgm:prSet phldrT="[Text]"/>
      <dgm:spPr/>
      <dgm:t>
        <a:bodyPr/>
        <a:lstStyle/>
        <a:p>
          <a:r>
            <a:rPr lang="en-AU"/>
            <a:t>Does the asset meet a mission objective or service focus</a:t>
          </a:r>
        </a:p>
      </dgm:t>
    </dgm:pt>
    <dgm:pt modelId="{A2BD2434-A24E-4D1B-81C6-ADF5654009BB}" type="parTrans" cxnId="{6C70AB25-7318-4F97-9D4E-06526403103B}">
      <dgm:prSet/>
      <dgm:spPr/>
      <dgm:t>
        <a:bodyPr/>
        <a:lstStyle/>
        <a:p>
          <a:endParaRPr lang="en-AU"/>
        </a:p>
      </dgm:t>
    </dgm:pt>
    <dgm:pt modelId="{8997AFCF-2616-4B86-AF55-E6CB0822E488}" type="sibTrans" cxnId="{6C70AB25-7318-4F97-9D4E-06526403103B}">
      <dgm:prSet/>
      <dgm:spPr/>
      <dgm:t>
        <a:bodyPr/>
        <a:lstStyle/>
        <a:p>
          <a:endParaRPr lang="en-AU"/>
        </a:p>
      </dgm:t>
    </dgm:pt>
    <dgm:pt modelId="{06C33C08-24A0-4F18-B169-03938704CEA9}">
      <dgm:prSet phldrT="[Text]"/>
      <dgm:spPr/>
      <dgm:t>
        <a:bodyPr/>
        <a:lstStyle/>
        <a:p>
          <a:r>
            <a:rPr lang="en-AU"/>
            <a:t>What is the opportunity for upgrading or disposing of asset</a:t>
          </a:r>
        </a:p>
      </dgm:t>
    </dgm:pt>
    <dgm:pt modelId="{C14CB1C4-37D2-4CB5-9870-EFD7739FE537}" type="parTrans" cxnId="{4F9E0BFB-8756-48C4-9024-2AB3AA658449}">
      <dgm:prSet/>
      <dgm:spPr/>
      <dgm:t>
        <a:bodyPr/>
        <a:lstStyle/>
        <a:p>
          <a:endParaRPr lang="en-AU"/>
        </a:p>
      </dgm:t>
    </dgm:pt>
    <dgm:pt modelId="{DB0FC9B2-769A-49DE-B4C9-1A69C0303680}" type="sibTrans" cxnId="{4F9E0BFB-8756-48C4-9024-2AB3AA658449}">
      <dgm:prSet/>
      <dgm:spPr/>
      <dgm:t>
        <a:bodyPr/>
        <a:lstStyle/>
        <a:p>
          <a:endParaRPr lang="en-AU"/>
        </a:p>
      </dgm:t>
    </dgm:pt>
    <dgm:pt modelId="{6E9667A5-506E-4FAB-9ED8-A100D1A1F45B}" type="pres">
      <dgm:prSet presAssocID="{6A54147A-1BF1-4A37-B21B-A2FF44E39E37}" presName="Name0" presStyleCnt="0">
        <dgm:presLayoutVars>
          <dgm:dir/>
          <dgm:resizeHandles val="exact"/>
        </dgm:presLayoutVars>
      </dgm:prSet>
      <dgm:spPr/>
    </dgm:pt>
    <dgm:pt modelId="{E945C74E-025D-4F55-8987-448CE174ED11}" type="pres">
      <dgm:prSet presAssocID="{E1F51BA5-6BAC-411A-B341-87B8EC22B5EF}" presName="node" presStyleLbl="node1" presStyleIdx="0" presStyleCnt="3">
        <dgm:presLayoutVars>
          <dgm:bulletEnabled val="1"/>
        </dgm:presLayoutVars>
      </dgm:prSet>
      <dgm:spPr/>
    </dgm:pt>
    <dgm:pt modelId="{0BE6ADF5-C836-4616-9FBD-6E34440783C0}" type="pres">
      <dgm:prSet presAssocID="{853E2DC2-0A0A-4F44-B139-3BA788D3B9F6}" presName="sibTrans" presStyleLbl="sibTrans2D1" presStyleIdx="0" presStyleCnt="2"/>
      <dgm:spPr/>
    </dgm:pt>
    <dgm:pt modelId="{0F485FDA-B5C4-4CDD-AA60-5AC73DA7E510}" type="pres">
      <dgm:prSet presAssocID="{853E2DC2-0A0A-4F44-B139-3BA788D3B9F6}" presName="connectorText" presStyleLbl="sibTrans2D1" presStyleIdx="0" presStyleCnt="2"/>
      <dgm:spPr/>
    </dgm:pt>
    <dgm:pt modelId="{D1ADD6C7-AF88-42D0-B7CE-24E15D5E0270}" type="pres">
      <dgm:prSet presAssocID="{1D98E296-E046-408E-A69D-1B606C938F80}" presName="node" presStyleLbl="node1" presStyleIdx="1" presStyleCnt="3">
        <dgm:presLayoutVars>
          <dgm:bulletEnabled val="1"/>
        </dgm:presLayoutVars>
      </dgm:prSet>
      <dgm:spPr/>
    </dgm:pt>
    <dgm:pt modelId="{C2CD2C57-7E0F-4C4B-801B-5C5FA8ECBA7B}" type="pres">
      <dgm:prSet presAssocID="{8997AFCF-2616-4B86-AF55-E6CB0822E488}" presName="sibTrans" presStyleLbl="sibTrans2D1" presStyleIdx="1" presStyleCnt="2"/>
      <dgm:spPr/>
    </dgm:pt>
    <dgm:pt modelId="{7E068C37-7AEC-4B41-8BA4-461B08D6268F}" type="pres">
      <dgm:prSet presAssocID="{8997AFCF-2616-4B86-AF55-E6CB0822E488}" presName="connectorText" presStyleLbl="sibTrans2D1" presStyleIdx="1" presStyleCnt="2"/>
      <dgm:spPr/>
    </dgm:pt>
    <dgm:pt modelId="{41F77947-9307-40A3-BD63-D220F7E20AE9}" type="pres">
      <dgm:prSet presAssocID="{06C33C08-24A0-4F18-B169-03938704CEA9}" presName="node" presStyleLbl="node1" presStyleIdx="2" presStyleCnt="3">
        <dgm:presLayoutVars>
          <dgm:bulletEnabled val="1"/>
        </dgm:presLayoutVars>
      </dgm:prSet>
      <dgm:spPr/>
    </dgm:pt>
  </dgm:ptLst>
  <dgm:cxnLst>
    <dgm:cxn modelId="{F8CAA21D-40FD-4689-8524-97964CE6DF39}" type="presOf" srcId="{853E2DC2-0A0A-4F44-B139-3BA788D3B9F6}" destId="{0BE6ADF5-C836-4616-9FBD-6E34440783C0}" srcOrd="0" destOrd="0" presId="urn:microsoft.com/office/officeart/2005/8/layout/process1"/>
    <dgm:cxn modelId="{6C70AB25-7318-4F97-9D4E-06526403103B}" srcId="{6A54147A-1BF1-4A37-B21B-A2FF44E39E37}" destId="{1D98E296-E046-408E-A69D-1B606C938F80}" srcOrd="1" destOrd="0" parTransId="{A2BD2434-A24E-4D1B-81C6-ADF5654009BB}" sibTransId="{8997AFCF-2616-4B86-AF55-E6CB0822E488}"/>
    <dgm:cxn modelId="{B729846A-227C-4C53-A7C2-0D138A22C5E0}" type="presOf" srcId="{1D98E296-E046-408E-A69D-1B606C938F80}" destId="{D1ADD6C7-AF88-42D0-B7CE-24E15D5E0270}" srcOrd="0" destOrd="0" presId="urn:microsoft.com/office/officeart/2005/8/layout/process1"/>
    <dgm:cxn modelId="{8F76C352-94E6-451B-9935-24308CB5049D}" type="presOf" srcId="{853E2DC2-0A0A-4F44-B139-3BA788D3B9F6}" destId="{0F485FDA-B5C4-4CDD-AA60-5AC73DA7E510}" srcOrd="1" destOrd="0" presId="urn:microsoft.com/office/officeart/2005/8/layout/process1"/>
    <dgm:cxn modelId="{2EE05FC5-5F15-47BD-9FF4-5B0F754C3AA0}" type="presOf" srcId="{E1F51BA5-6BAC-411A-B341-87B8EC22B5EF}" destId="{E945C74E-025D-4F55-8987-448CE174ED11}" srcOrd="0" destOrd="0" presId="urn:microsoft.com/office/officeart/2005/8/layout/process1"/>
    <dgm:cxn modelId="{419C16D3-C52B-487D-B30D-C7563DF2F2A6}" type="presOf" srcId="{6A54147A-1BF1-4A37-B21B-A2FF44E39E37}" destId="{6E9667A5-506E-4FAB-9ED8-A100D1A1F45B}" srcOrd="0" destOrd="0" presId="urn:microsoft.com/office/officeart/2005/8/layout/process1"/>
    <dgm:cxn modelId="{56F7C6D9-E7CB-4F8C-BA6D-3D6CFF615570}" type="presOf" srcId="{8997AFCF-2616-4B86-AF55-E6CB0822E488}" destId="{C2CD2C57-7E0F-4C4B-801B-5C5FA8ECBA7B}" srcOrd="0" destOrd="0" presId="urn:microsoft.com/office/officeart/2005/8/layout/process1"/>
    <dgm:cxn modelId="{E842B7E2-9648-4DF5-AEF7-FAC48D9A17BB}" type="presOf" srcId="{8997AFCF-2616-4B86-AF55-E6CB0822E488}" destId="{7E068C37-7AEC-4B41-8BA4-461B08D6268F}" srcOrd="1" destOrd="0" presId="urn:microsoft.com/office/officeart/2005/8/layout/process1"/>
    <dgm:cxn modelId="{E76920EC-474B-4C2A-8B62-9486E155F173}" srcId="{6A54147A-1BF1-4A37-B21B-A2FF44E39E37}" destId="{E1F51BA5-6BAC-411A-B341-87B8EC22B5EF}" srcOrd="0" destOrd="0" parTransId="{C66CF512-DA14-4DB0-9D01-37C07EDB0910}" sibTransId="{853E2DC2-0A0A-4F44-B139-3BA788D3B9F6}"/>
    <dgm:cxn modelId="{9FA94CF9-DC42-4A49-B73B-21527C4294AB}" type="presOf" srcId="{06C33C08-24A0-4F18-B169-03938704CEA9}" destId="{41F77947-9307-40A3-BD63-D220F7E20AE9}" srcOrd="0" destOrd="0" presId="urn:microsoft.com/office/officeart/2005/8/layout/process1"/>
    <dgm:cxn modelId="{4F9E0BFB-8756-48C4-9024-2AB3AA658449}" srcId="{6A54147A-1BF1-4A37-B21B-A2FF44E39E37}" destId="{06C33C08-24A0-4F18-B169-03938704CEA9}" srcOrd="2" destOrd="0" parTransId="{C14CB1C4-37D2-4CB5-9870-EFD7739FE537}" sibTransId="{DB0FC9B2-769A-49DE-B4C9-1A69C0303680}"/>
    <dgm:cxn modelId="{ABEF3909-4BFE-490D-95DB-3884A90EAC03}" type="presParOf" srcId="{6E9667A5-506E-4FAB-9ED8-A100D1A1F45B}" destId="{E945C74E-025D-4F55-8987-448CE174ED11}" srcOrd="0" destOrd="0" presId="urn:microsoft.com/office/officeart/2005/8/layout/process1"/>
    <dgm:cxn modelId="{A6B2BC2C-F79F-48E3-B78B-570665DEBBB5}" type="presParOf" srcId="{6E9667A5-506E-4FAB-9ED8-A100D1A1F45B}" destId="{0BE6ADF5-C836-4616-9FBD-6E34440783C0}" srcOrd="1" destOrd="0" presId="urn:microsoft.com/office/officeart/2005/8/layout/process1"/>
    <dgm:cxn modelId="{07383796-E51F-4106-A83B-96C88289BFE5}" type="presParOf" srcId="{0BE6ADF5-C836-4616-9FBD-6E34440783C0}" destId="{0F485FDA-B5C4-4CDD-AA60-5AC73DA7E510}" srcOrd="0" destOrd="0" presId="urn:microsoft.com/office/officeart/2005/8/layout/process1"/>
    <dgm:cxn modelId="{6AA62CAE-D8D9-4347-BAB4-A831CFB73332}" type="presParOf" srcId="{6E9667A5-506E-4FAB-9ED8-A100D1A1F45B}" destId="{D1ADD6C7-AF88-42D0-B7CE-24E15D5E0270}" srcOrd="2" destOrd="0" presId="urn:microsoft.com/office/officeart/2005/8/layout/process1"/>
    <dgm:cxn modelId="{1C98E8B4-8069-4F8E-9182-C6115CD6B28B}" type="presParOf" srcId="{6E9667A5-506E-4FAB-9ED8-A100D1A1F45B}" destId="{C2CD2C57-7E0F-4C4B-801B-5C5FA8ECBA7B}" srcOrd="3" destOrd="0" presId="urn:microsoft.com/office/officeart/2005/8/layout/process1"/>
    <dgm:cxn modelId="{776287BD-A84A-4D13-A84F-BA85897ECE83}" type="presParOf" srcId="{C2CD2C57-7E0F-4C4B-801B-5C5FA8ECBA7B}" destId="{7E068C37-7AEC-4B41-8BA4-461B08D6268F}" srcOrd="0" destOrd="0" presId="urn:microsoft.com/office/officeart/2005/8/layout/process1"/>
    <dgm:cxn modelId="{81E2927E-07F9-46ED-8A19-EAFCE1E263D4}" type="presParOf" srcId="{6E9667A5-506E-4FAB-9ED8-A100D1A1F45B}" destId="{41F77947-9307-40A3-BD63-D220F7E20AE9}" srcOrd="4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945C74E-025D-4F55-8987-448CE174ED11}">
      <dsp:nvSpPr>
        <dsp:cNvPr id="0" name=""/>
        <dsp:cNvSpPr/>
      </dsp:nvSpPr>
      <dsp:spPr>
        <a:xfrm>
          <a:off x="5130" y="87886"/>
          <a:ext cx="1533331" cy="1480623"/>
        </a:xfrm>
        <a:prstGeom prst="roundRect">
          <a:avLst>
            <a:gd name="adj" fmla="val 1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AU" sz="1800" kern="1200"/>
            <a:t>Core / non core asset based on financial sustainability</a:t>
          </a:r>
        </a:p>
      </dsp:txBody>
      <dsp:txXfrm>
        <a:off x="48496" y="131252"/>
        <a:ext cx="1446599" cy="1393891"/>
      </dsp:txXfrm>
    </dsp:sp>
    <dsp:sp modelId="{0BE6ADF5-C836-4616-9FBD-6E34440783C0}">
      <dsp:nvSpPr>
        <dsp:cNvPr id="0" name=""/>
        <dsp:cNvSpPr/>
      </dsp:nvSpPr>
      <dsp:spPr>
        <a:xfrm>
          <a:off x="1691794" y="638064"/>
          <a:ext cx="325066" cy="38026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AU" sz="1400" kern="1200"/>
        </a:p>
      </dsp:txBody>
      <dsp:txXfrm>
        <a:off x="1691794" y="714117"/>
        <a:ext cx="227546" cy="228160"/>
      </dsp:txXfrm>
    </dsp:sp>
    <dsp:sp modelId="{D1ADD6C7-AF88-42D0-B7CE-24E15D5E0270}">
      <dsp:nvSpPr>
        <dsp:cNvPr id="0" name=""/>
        <dsp:cNvSpPr/>
      </dsp:nvSpPr>
      <dsp:spPr>
        <a:xfrm>
          <a:off x="2151794" y="87886"/>
          <a:ext cx="1533331" cy="1480623"/>
        </a:xfrm>
        <a:prstGeom prst="roundRect">
          <a:avLst>
            <a:gd name="adj" fmla="val 10000"/>
          </a:avLst>
        </a:prstGeom>
        <a:solidFill>
          <a:schemeClr val="accent3">
            <a:hueOff val="5625132"/>
            <a:satOff val="-8440"/>
            <a:lumOff val="-1373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AU" sz="1800" kern="1200"/>
            <a:t>Does the asset meet a mission objective or service focus</a:t>
          </a:r>
        </a:p>
      </dsp:txBody>
      <dsp:txXfrm>
        <a:off x="2195160" y="131252"/>
        <a:ext cx="1446599" cy="1393891"/>
      </dsp:txXfrm>
    </dsp:sp>
    <dsp:sp modelId="{C2CD2C57-7E0F-4C4B-801B-5C5FA8ECBA7B}">
      <dsp:nvSpPr>
        <dsp:cNvPr id="0" name=""/>
        <dsp:cNvSpPr/>
      </dsp:nvSpPr>
      <dsp:spPr>
        <a:xfrm>
          <a:off x="3838458" y="638064"/>
          <a:ext cx="325066" cy="38026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AU" sz="1400" kern="1200"/>
        </a:p>
      </dsp:txBody>
      <dsp:txXfrm>
        <a:off x="3838458" y="714117"/>
        <a:ext cx="227546" cy="228160"/>
      </dsp:txXfrm>
    </dsp:sp>
    <dsp:sp modelId="{41F77947-9307-40A3-BD63-D220F7E20AE9}">
      <dsp:nvSpPr>
        <dsp:cNvPr id="0" name=""/>
        <dsp:cNvSpPr/>
      </dsp:nvSpPr>
      <dsp:spPr>
        <a:xfrm>
          <a:off x="4298458" y="87886"/>
          <a:ext cx="1533331" cy="1480623"/>
        </a:xfrm>
        <a:prstGeom prst="roundRect">
          <a:avLst>
            <a:gd name="adj" fmla="val 1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AU" sz="1800" kern="1200"/>
            <a:t>What is the opportunity for upgrading or disposing of asset</a:t>
          </a:r>
        </a:p>
      </dsp:txBody>
      <dsp:txXfrm>
        <a:off x="4341824" y="131252"/>
        <a:ext cx="1446599" cy="139389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104775</xdr:rowOff>
    </xdr:from>
    <xdr:to>
      <xdr:col>10</xdr:col>
      <xdr:colOff>561975</xdr:colOff>
      <xdr:row>21</xdr:row>
      <xdr:rowOff>42861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dyda\Desktop\Copy%20of%20Model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"/>
      <sheetName val="Summary"/>
      <sheetName val="PivotData"/>
      <sheetName val="Inputs"/>
      <sheetName val="Output"/>
      <sheetName val="Template"/>
      <sheetName val="Properties&gt;&gt;&gt;"/>
      <sheetName val="Property01"/>
      <sheetName val="Property02"/>
      <sheetName val="Property03"/>
      <sheetName val="Property04"/>
      <sheetName val="Property05"/>
      <sheetName val="Property06"/>
      <sheetName val="Property07"/>
      <sheetName val="Property08"/>
      <sheetName val="Property09"/>
      <sheetName val="Property10"/>
      <sheetName val="Property11"/>
      <sheetName val="Property12"/>
      <sheetName val="Property13"/>
      <sheetName val="Property14"/>
      <sheetName val="Property15"/>
      <sheetName val="Property16"/>
      <sheetName val="Property17"/>
      <sheetName val="Property18"/>
      <sheetName val="Property19"/>
      <sheetName val="Property20"/>
      <sheetName val="Property21"/>
      <sheetName val="Property22"/>
      <sheetName val="Property23"/>
      <sheetName val="Property24"/>
      <sheetName val="Property25"/>
      <sheetName val="Property26"/>
      <sheetName val="Property27"/>
      <sheetName val="Property28"/>
      <sheetName val="Property29"/>
      <sheetName val="Property30"/>
      <sheetName val="Property31"/>
      <sheetName val="Property32"/>
      <sheetName val="Property33"/>
      <sheetName val="Property34"/>
      <sheetName val="Property35"/>
      <sheetName val="Property36"/>
      <sheetName val="Property37"/>
      <sheetName val="Property38"/>
      <sheetName val="Property39"/>
      <sheetName val="Property40"/>
      <sheetName val="Property41"/>
      <sheetName val="Property42"/>
      <sheetName val="Property43"/>
      <sheetName val="Property44"/>
      <sheetName val="Property45"/>
      <sheetName val="Property46"/>
      <sheetName val="Property47"/>
      <sheetName val="Property48"/>
      <sheetName val="Property49"/>
      <sheetName val="Property50"/>
      <sheetName val="Property51"/>
      <sheetName val="Property52"/>
      <sheetName val="Property53"/>
      <sheetName val="Property54"/>
      <sheetName val="Property55"/>
      <sheetName val="Property56"/>
      <sheetName val="Property57"/>
      <sheetName val="Property58"/>
      <sheetName val="Property59"/>
      <sheetName val="Property60"/>
      <sheetName val="Property61"/>
      <sheetName val="Property62"/>
      <sheetName val="Property63"/>
      <sheetName val="Property64"/>
      <sheetName val="Property65"/>
      <sheetName val="Property66"/>
      <sheetName val="Property67"/>
      <sheetName val="Property68"/>
      <sheetName val="Property69"/>
      <sheetName val="Property70"/>
      <sheetName val="Property71"/>
      <sheetName val="Property72"/>
      <sheetName val="Property73"/>
      <sheetName val="Property74"/>
      <sheetName val="Property75"/>
      <sheetName val="Property76"/>
      <sheetName val="Property77"/>
      <sheetName val="Property78"/>
      <sheetName val="Property79"/>
      <sheetName val="Property8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5</v>
          </cell>
          <cell r="I5">
            <v>5</v>
          </cell>
          <cell r="J5">
            <v>4</v>
          </cell>
          <cell r="K5">
            <v>3</v>
          </cell>
          <cell r="L5">
            <v>2</v>
          </cell>
          <cell r="M5">
            <v>1</v>
          </cell>
          <cell r="N5">
            <v>0</v>
          </cell>
          <cell r="O5">
            <v>-1</v>
          </cell>
          <cell r="P5">
            <v>-2</v>
          </cell>
          <cell r="Q5">
            <v>-3</v>
          </cell>
          <cell r="R5">
            <v>-4</v>
          </cell>
          <cell r="S5">
            <v>-5</v>
          </cell>
        </row>
        <row r="6">
          <cell r="D6">
            <v>-5</v>
          </cell>
          <cell r="I6">
            <v>5</v>
          </cell>
          <cell r="J6">
            <v>3</v>
          </cell>
          <cell r="K6">
            <v>1</v>
          </cell>
          <cell r="L6">
            <v>-1</v>
          </cell>
          <cell r="M6">
            <v>-3</v>
          </cell>
          <cell r="N6">
            <v>-5</v>
          </cell>
        </row>
        <row r="7">
          <cell r="D7">
            <v>11</v>
          </cell>
        </row>
        <row r="11">
          <cell r="D11">
            <v>5</v>
          </cell>
          <cell r="I11">
            <v>5</v>
          </cell>
          <cell r="J11">
            <v>4</v>
          </cell>
          <cell r="K11">
            <v>3</v>
          </cell>
          <cell r="L11">
            <v>2</v>
          </cell>
          <cell r="M11">
            <v>1</v>
          </cell>
          <cell r="N11">
            <v>0</v>
          </cell>
          <cell r="O11">
            <v>-1</v>
          </cell>
          <cell r="P11">
            <v>-2</v>
          </cell>
          <cell r="Q11">
            <v>-3</v>
          </cell>
          <cell r="R11">
            <v>-4</v>
          </cell>
          <cell r="S11">
            <v>-5</v>
          </cell>
        </row>
        <row r="12">
          <cell r="D12">
            <v>-5</v>
          </cell>
          <cell r="I12">
            <v>5</v>
          </cell>
          <cell r="J12">
            <v>3</v>
          </cell>
          <cell r="K12">
            <v>1</v>
          </cell>
          <cell r="L12">
            <v>-1</v>
          </cell>
          <cell r="M12">
            <v>-3</v>
          </cell>
          <cell r="N12">
            <v>-5</v>
          </cell>
        </row>
        <row r="13">
          <cell r="D13">
            <v>11</v>
          </cell>
        </row>
        <row r="17">
          <cell r="D17">
            <v>5</v>
          </cell>
          <cell r="I17">
            <v>5</v>
          </cell>
          <cell r="J17">
            <v>4</v>
          </cell>
          <cell r="K17">
            <v>3</v>
          </cell>
          <cell r="L17">
            <v>2</v>
          </cell>
          <cell r="M17">
            <v>1</v>
          </cell>
          <cell r="N17">
            <v>0</v>
          </cell>
          <cell r="O17">
            <v>-1</v>
          </cell>
          <cell r="P17">
            <v>-2</v>
          </cell>
          <cell r="Q17">
            <v>-3</v>
          </cell>
          <cell r="R17">
            <v>-4</v>
          </cell>
          <cell r="S17">
            <v>-5</v>
          </cell>
        </row>
        <row r="18">
          <cell r="D18">
            <v>-5</v>
          </cell>
          <cell r="I18">
            <v>5</v>
          </cell>
          <cell r="J18">
            <v>3</v>
          </cell>
          <cell r="K18">
            <v>1</v>
          </cell>
          <cell r="L18">
            <v>-1</v>
          </cell>
          <cell r="M18">
            <v>-3</v>
          </cell>
          <cell r="N18">
            <v>-5</v>
          </cell>
        </row>
        <row r="19">
          <cell r="D19">
            <v>11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7"/>
  <sheetViews>
    <sheetView tabSelected="1" topLeftCell="A13" zoomScale="110" zoomScaleNormal="110" workbookViewId="0">
      <selection activeCell="L31" sqref="L31"/>
    </sheetView>
  </sheetViews>
  <sheetFormatPr defaultColWidth="8.5546875" defaultRowHeight="13.8" x14ac:dyDescent="0.25"/>
  <cols>
    <col min="1" max="10" width="8.5546875" style="108"/>
    <col min="11" max="11" width="8.5546875" style="108" customWidth="1"/>
    <col min="12" max="16384" width="8.5546875" style="108"/>
  </cols>
  <sheetData>
    <row r="1" spans="2:11" ht="14.4" thickBot="1" x14ac:dyDescent="0.3"/>
    <row r="2" spans="2:11" x14ac:dyDescent="0.25">
      <c r="B2" s="117"/>
      <c r="C2" s="118"/>
      <c r="D2" s="118"/>
      <c r="E2" s="118"/>
      <c r="F2" s="118"/>
      <c r="G2" s="119"/>
    </row>
    <row r="3" spans="2:11" x14ac:dyDescent="0.25">
      <c r="B3" s="120"/>
      <c r="C3" s="121" t="s">
        <v>21</v>
      </c>
      <c r="D3" s="122"/>
      <c r="E3" s="122"/>
      <c r="F3" s="122"/>
      <c r="G3" s="123"/>
    </row>
    <row r="4" spans="2:11" ht="14.4" thickBot="1" x14ac:dyDescent="0.3">
      <c r="B4" s="124"/>
      <c r="C4" s="125"/>
      <c r="D4" s="125"/>
      <c r="E4" s="125"/>
      <c r="F4" s="125"/>
      <c r="G4" s="126"/>
    </row>
    <row r="7" spans="2:11" x14ac:dyDescent="0.25">
      <c r="B7" s="115" t="s">
        <v>161</v>
      </c>
      <c r="C7" s="116"/>
      <c r="D7" s="116"/>
      <c r="E7" s="116"/>
      <c r="F7" s="116"/>
      <c r="G7" s="116"/>
      <c r="H7" s="116"/>
      <c r="I7" s="116"/>
      <c r="J7" s="116"/>
      <c r="K7" s="116"/>
    </row>
    <row r="8" spans="2:11" x14ac:dyDescent="0.25">
      <c r="B8" s="127" t="s">
        <v>22</v>
      </c>
      <c r="C8" s="127"/>
      <c r="D8" s="127"/>
      <c r="E8" s="127"/>
      <c r="F8" s="127"/>
      <c r="G8" s="127"/>
      <c r="H8" s="127"/>
      <c r="I8" s="127"/>
      <c r="J8" s="127"/>
    </row>
    <row r="9" spans="2:11" x14ac:dyDescent="0.25">
      <c r="B9" s="127"/>
      <c r="C9" s="127"/>
      <c r="D9" s="127"/>
      <c r="E9" s="127"/>
      <c r="F9" s="127"/>
      <c r="G9" s="127"/>
      <c r="H9" s="127"/>
      <c r="I9" s="127"/>
      <c r="J9" s="127"/>
    </row>
    <row r="10" spans="2:11" ht="66" customHeight="1" x14ac:dyDescent="0.25">
      <c r="B10" s="205" t="s">
        <v>162</v>
      </c>
      <c r="C10" s="205"/>
      <c r="D10" s="205"/>
      <c r="E10" s="205"/>
      <c r="F10" s="205"/>
      <c r="G10" s="205"/>
      <c r="H10" s="205"/>
      <c r="I10" s="205"/>
      <c r="J10" s="205"/>
    </row>
    <row r="11" spans="2:11" x14ac:dyDescent="0.25">
      <c r="B11" s="115" t="s">
        <v>123</v>
      </c>
      <c r="C11" s="116"/>
      <c r="D11" s="116"/>
      <c r="E11" s="116"/>
      <c r="F11" s="116"/>
      <c r="G11" s="116"/>
      <c r="H11" s="116"/>
      <c r="I11" s="116"/>
      <c r="J11" s="116"/>
      <c r="K11" s="116"/>
    </row>
    <row r="23" spans="2:11" x14ac:dyDescent="0.25">
      <c r="B23" s="115" t="s">
        <v>23</v>
      </c>
      <c r="C23" s="116"/>
      <c r="D23" s="116"/>
      <c r="E23" s="116"/>
      <c r="F23" s="116"/>
      <c r="G23" s="116"/>
      <c r="H23" s="116"/>
      <c r="I23" s="116"/>
      <c r="J23" s="116"/>
      <c r="K23" s="116"/>
    </row>
    <row r="24" spans="2:11" ht="14.4" customHeight="1" x14ac:dyDescent="0.3">
      <c r="B24" s="128" t="s">
        <v>28</v>
      </c>
      <c r="C24" s="129"/>
      <c r="D24" s="212"/>
      <c r="E24" s="213"/>
      <c r="F24" s="213"/>
      <c r="G24" s="213"/>
      <c r="H24" s="213"/>
      <c r="I24" s="214"/>
      <c r="J24" s="210" t="s">
        <v>26</v>
      </c>
      <c r="K24" s="211"/>
    </row>
    <row r="25" spans="2:11" ht="39.9" customHeight="1" x14ac:dyDescent="0.25">
      <c r="B25" s="208" t="s">
        <v>25</v>
      </c>
      <c r="C25" s="209"/>
      <c r="D25" s="219" t="s">
        <v>155</v>
      </c>
      <c r="E25" s="219"/>
      <c r="F25" s="219"/>
      <c r="G25" s="219"/>
      <c r="H25" s="219"/>
      <c r="I25" s="219"/>
      <c r="J25" s="215" t="s">
        <v>27</v>
      </c>
      <c r="K25" s="216"/>
    </row>
    <row r="26" spans="2:11" ht="78.599999999999994" customHeight="1" x14ac:dyDescent="0.25">
      <c r="B26" s="206" t="s">
        <v>24</v>
      </c>
      <c r="C26" s="207"/>
      <c r="D26" s="217" t="s">
        <v>122</v>
      </c>
      <c r="E26" s="217"/>
      <c r="F26" s="217"/>
      <c r="G26" s="217"/>
      <c r="H26" s="217"/>
      <c r="I26" s="217"/>
      <c r="J26" s="217" t="s">
        <v>29</v>
      </c>
      <c r="K26" s="218"/>
    </row>
    <row r="27" spans="2:11" ht="62.4" customHeight="1" x14ac:dyDescent="0.25"/>
  </sheetData>
  <mergeCells count="9">
    <mergeCell ref="B10:J10"/>
    <mergeCell ref="B26:C26"/>
    <mergeCell ref="B25:C25"/>
    <mergeCell ref="J24:K24"/>
    <mergeCell ref="D24:I24"/>
    <mergeCell ref="J25:K25"/>
    <mergeCell ref="J26:K26"/>
    <mergeCell ref="D25:I25"/>
    <mergeCell ref="D26:I26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106"/>
  <sheetViews>
    <sheetView topLeftCell="N1" zoomScale="80" zoomScaleNormal="80" zoomScaleSheetLayoutView="40" workbookViewId="0">
      <selection activeCell="AN36" sqref="AN36"/>
    </sheetView>
  </sheetViews>
  <sheetFormatPr defaultColWidth="8.5546875" defaultRowHeight="13.2" x14ac:dyDescent="0.25"/>
  <cols>
    <col min="1" max="1" width="38.88671875" style="59" customWidth="1"/>
    <col min="2" max="2" width="3.5546875" style="59" customWidth="1"/>
    <col min="3" max="3" width="24.44140625" style="59" customWidth="1"/>
    <col min="4" max="4" width="36.5546875" style="59" customWidth="1"/>
    <col min="5" max="5" width="15.109375" style="58" customWidth="1"/>
    <col min="6" max="6" width="6.44140625" style="59" customWidth="1"/>
    <col min="7" max="12" width="8.88671875" style="59" customWidth="1"/>
    <col min="13" max="13" width="4.109375" style="8" customWidth="1"/>
    <col min="14" max="14" width="11.88671875" style="58" customWidth="1"/>
    <col min="15" max="15" width="8.5546875" style="59" customWidth="1"/>
    <col min="16" max="16" width="10" style="59" customWidth="1"/>
    <col min="17" max="17" width="2.5546875" style="59" customWidth="1"/>
    <col min="18" max="18" width="9.88671875" style="59" hidden="1" customWidth="1"/>
    <col min="19" max="19" width="13.109375" style="59" customWidth="1"/>
    <col min="20" max="20" width="3.5546875" style="59" bestFit="1" customWidth="1"/>
    <col min="21" max="21" width="24.44140625" style="59" customWidth="1"/>
    <col min="22" max="22" width="36.5546875" style="59" customWidth="1"/>
    <col min="23" max="23" width="12.88671875" style="59" customWidth="1"/>
    <col min="24" max="24" width="6.44140625" style="59" customWidth="1"/>
    <col min="25" max="25" width="9.44140625" style="59" customWidth="1"/>
    <col min="26" max="29" width="11.88671875" style="59" customWidth="1"/>
    <col min="30" max="30" width="11.44140625" style="59" customWidth="1"/>
    <col min="31" max="31" width="10.44140625" style="59" customWidth="1"/>
    <col min="32" max="32" width="9.88671875" style="59" customWidth="1"/>
    <col min="33" max="33" width="2.5546875" style="59" customWidth="1"/>
    <col min="34" max="34" width="10" style="59" customWidth="1"/>
    <col min="35" max="35" width="2.5546875" style="59" customWidth="1"/>
    <col min="36" max="36" width="9.88671875" style="59" hidden="1" customWidth="1"/>
    <col min="37" max="37" width="14.44140625" style="59" customWidth="1"/>
    <col min="38" max="38" width="3.5546875" style="59" bestFit="1" customWidth="1"/>
    <col min="39" max="39" width="24.44140625" style="59" customWidth="1"/>
    <col min="40" max="40" width="36.5546875" style="59" customWidth="1"/>
    <col min="41" max="41" width="13.109375" style="59" customWidth="1"/>
    <col min="42" max="42" width="6.44140625" style="59" customWidth="1"/>
    <col min="43" max="49" width="8.88671875" style="59" customWidth="1"/>
    <col min="50" max="50" width="10.5546875" style="59" customWidth="1"/>
    <col min="51" max="16384" width="8.5546875" style="59"/>
  </cols>
  <sheetData>
    <row r="1" spans="1:51" x14ac:dyDescent="0.25">
      <c r="A1" s="35" t="s">
        <v>1</v>
      </c>
      <c r="B1" s="36"/>
      <c r="C1" s="36"/>
      <c r="D1" s="1"/>
      <c r="P1" s="2"/>
      <c r="Q1" s="4"/>
      <c r="R1" s="60"/>
      <c r="AH1" s="2"/>
      <c r="AJ1" s="60"/>
    </row>
    <row r="2" spans="1:51" x14ac:dyDescent="0.25">
      <c r="A2" s="35" t="s">
        <v>7</v>
      </c>
      <c r="B2" s="36"/>
      <c r="C2" s="36"/>
      <c r="D2" s="1"/>
      <c r="P2" s="2"/>
      <c r="Q2" s="4"/>
      <c r="R2" s="60"/>
      <c r="AH2" s="2"/>
      <c r="AJ2" s="60"/>
    </row>
    <row r="3" spans="1:51" x14ac:dyDescent="0.25">
      <c r="A3" s="35"/>
      <c r="B3" s="36"/>
      <c r="C3" s="36"/>
      <c r="D3" s="1"/>
      <c r="P3" s="2"/>
      <c r="Q3" s="4"/>
      <c r="R3" s="60"/>
      <c r="AH3" s="2"/>
      <c r="AJ3" s="60"/>
    </row>
    <row r="4" spans="1:51" x14ac:dyDescent="0.25">
      <c r="A4" s="220" t="s">
        <v>2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  <c r="P4" s="2"/>
      <c r="Q4" s="4"/>
      <c r="R4" s="61" t="s">
        <v>3</v>
      </c>
      <c r="S4" s="220" t="s">
        <v>37</v>
      </c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2"/>
      <c r="AH4" s="2"/>
      <c r="AJ4" s="61" t="s">
        <v>3</v>
      </c>
      <c r="AK4" s="220" t="s">
        <v>40</v>
      </c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2"/>
    </row>
    <row r="5" spans="1:51" x14ac:dyDescent="0.25">
      <c r="A5" s="29"/>
      <c r="B5" s="30"/>
      <c r="C5" s="30"/>
      <c r="D5" s="30"/>
      <c r="E5" s="31"/>
      <c r="F5" s="32"/>
      <c r="G5" s="223" t="s">
        <v>0</v>
      </c>
      <c r="H5" s="223"/>
      <c r="I5" s="223"/>
      <c r="J5" s="223"/>
      <c r="K5" s="223"/>
      <c r="L5" s="223"/>
      <c r="M5" s="9"/>
      <c r="N5" s="33"/>
      <c r="P5" s="2"/>
      <c r="Q5" s="4"/>
      <c r="R5" s="62" t="e">
        <f>ROUNDDOWN(#REF!,0)</f>
        <v>#REF!</v>
      </c>
      <c r="S5" s="29"/>
      <c r="T5" s="30"/>
      <c r="U5" s="30"/>
      <c r="V5" s="30"/>
      <c r="W5" s="32"/>
      <c r="X5" s="32"/>
      <c r="Y5" s="223" t="s">
        <v>0</v>
      </c>
      <c r="Z5" s="223"/>
      <c r="AA5" s="223"/>
      <c r="AB5" s="223"/>
      <c r="AC5" s="223"/>
      <c r="AD5" s="223"/>
      <c r="AE5" s="26"/>
      <c r="AF5" s="63"/>
      <c r="AH5" s="2"/>
      <c r="AJ5" s="62">
        <f t="shared" ref="AJ5:AJ7" si="0">ROUNDDOWN(AK5,0)</f>
        <v>0</v>
      </c>
      <c r="AK5" s="29"/>
      <c r="AL5" s="30"/>
      <c r="AM5" s="30"/>
      <c r="AN5" s="30"/>
      <c r="AO5" s="32"/>
      <c r="AP5" s="32"/>
      <c r="AQ5" s="223" t="s">
        <v>0</v>
      </c>
      <c r="AR5" s="223"/>
      <c r="AS5" s="223"/>
      <c r="AT5" s="223"/>
      <c r="AU5" s="223"/>
      <c r="AV5" s="223"/>
      <c r="AW5" s="64"/>
      <c r="AX5" s="65"/>
    </row>
    <row r="6" spans="1:51" ht="26.4" x14ac:dyDescent="0.25">
      <c r="A6" s="195">
        <v>1</v>
      </c>
      <c r="B6" s="196" t="s">
        <v>36</v>
      </c>
      <c r="C6" s="197"/>
      <c r="D6" s="197"/>
      <c r="E6" s="192" t="s">
        <v>8</v>
      </c>
      <c r="F6" s="198"/>
      <c r="G6" s="199">
        <v>5</v>
      </c>
      <c r="H6" s="200">
        <v>4</v>
      </c>
      <c r="I6" s="200">
        <v>3</v>
      </c>
      <c r="J6" s="200">
        <v>2</v>
      </c>
      <c r="K6" s="200">
        <v>1</v>
      </c>
      <c r="L6" s="200">
        <v>0</v>
      </c>
      <c r="M6" s="191"/>
      <c r="N6" s="203" t="s">
        <v>9</v>
      </c>
      <c r="P6" s="2"/>
      <c r="Q6" s="4"/>
      <c r="R6" s="62" t="e">
        <f>ROUNDDOWN(#REF!,0)</f>
        <v>#REF!</v>
      </c>
      <c r="S6" s="70" t="s">
        <v>11</v>
      </c>
      <c r="T6" s="35" t="s">
        <v>64</v>
      </c>
      <c r="U6" s="36"/>
      <c r="V6" s="162"/>
      <c r="W6" s="66" t="s">
        <v>8</v>
      </c>
      <c r="X6" s="67"/>
      <c r="Y6" s="68">
        <v>5</v>
      </c>
      <c r="Z6" s="69">
        <v>4</v>
      </c>
      <c r="AA6" s="69">
        <v>3</v>
      </c>
      <c r="AB6" s="69">
        <v>2</v>
      </c>
      <c r="AC6" s="69">
        <v>1</v>
      </c>
      <c r="AD6" s="194">
        <v>0</v>
      </c>
      <c r="AE6" s="201"/>
      <c r="AF6" s="202" t="s">
        <v>9</v>
      </c>
      <c r="AH6" s="2"/>
      <c r="AJ6" s="62" t="e">
        <f t="shared" si="0"/>
        <v>#VALUE!</v>
      </c>
      <c r="AK6" s="70" t="s">
        <v>14</v>
      </c>
      <c r="AL6" s="164" t="s">
        <v>41</v>
      </c>
      <c r="AM6" s="36"/>
      <c r="AN6" s="162"/>
      <c r="AO6" s="66" t="s">
        <v>8</v>
      </c>
      <c r="AP6" s="67"/>
      <c r="AQ6" s="68">
        <v>5</v>
      </c>
      <c r="AR6" s="69">
        <v>4</v>
      </c>
      <c r="AS6" s="69">
        <v>3</v>
      </c>
      <c r="AT6" s="69">
        <v>2</v>
      </c>
      <c r="AU6" s="69">
        <v>1</v>
      </c>
      <c r="AV6" s="69">
        <v>0</v>
      </c>
      <c r="AW6" s="191"/>
      <c r="AX6" s="203" t="s">
        <v>9</v>
      </c>
    </row>
    <row r="7" spans="1:51" x14ac:dyDescent="0.25">
      <c r="A7" s="71"/>
      <c r="B7" s="72"/>
      <c r="C7" s="41"/>
      <c r="D7" s="41"/>
      <c r="E7" s="73"/>
      <c r="F7" s="41"/>
      <c r="G7" s="167"/>
      <c r="H7" s="41"/>
      <c r="I7" s="41"/>
      <c r="J7" s="41"/>
      <c r="K7" s="41"/>
      <c r="L7" s="41"/>
      <c r="M7" s="10"/>
      <c r="N7" s="45"/>
      <c r="P7" s="2"/>
      <c r="Q7" s="4"/>
      <c r="R7" s="62" t="e">
        <f>ROUNDDOWN(#REF!,0)</f>
        <v>#REF!</v>
      </c>
      <c r="S7" s="29"/>
      <c r="T7" s="74"/>
      <c r="U7" s="30"/>
      <c r="V7" s="30"/>
      <c r="W7" s="30"/>
      <c r="X7" s="30"/>
      <c r="Y7" s="30"/>
      <c r="Z7" s="30"/>
      <c r="AA7" s="30"/>
      <c r="AB7" s="30"/>
      <c r="AC7" s="30"/>
      <c r="AD7" s="30"/>
      <c r="AE7" s="10"/>
      <c r="AF7" s="63"/>
      <c r="AH7" s="2"/>
      <c r="AJ7" s="62">
        <f t="shared" si="0"/>
        <v>0</v>
      </c>
      <c r="AK7" s="29"/>
      <c r="AL7" s="74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41"/>
      <c r="AX7" s="75"/>
    </row>
    <row r="8" spans="1:51" x14ac:dyDescent="0.25">
      <c r="A8" s="46">
        <v>1.1000000000000001</v>
      </c>
      <c r="B8" s="41"/>
      <c r="C8" s="167" t="s">
        <v>47</v>
      </c>
      <c r="E8" s="114">
        <v>0</v>
      </c>
      <c r="F8" s="41"/>
      <c r="G8" s="7" t="str">
        <f>IF(G6=$E$8,"●","")</f>
        <v/>
      </c>
      <c r="H8" s="7" t="str">
        <f t="shared" ref="H8:L8" si="1">IF(H6=$E$8,"●","")</f>
        <v/>
      </c>
      <c r="I8" s="7" t="str">
        <f t="shared" si="1"/>
        <v/>
      </c>
      <c r="J8" s="6" t="str">
        <f t="shared" si="1"/>
        <v/>
      </c>
      <c r="K8" s="6" t="str">
        <f t="shared" si="1"/>
        <v/>
      </c>
      <c r="L8" s="6" t="str">
        <f t="shared" si="1"/>
        <v>●</v>
      </c>
      <c r="M8" s="11"/>
      <c r="N8" s="28">
        <f>E8*'Weightings RAC'!D10</f>
        <v>0</v>
      </c>
      <c r="P8" s="2"/>
      <c r="Q8" s="4"/>
      <c r="R8" s="62" t="e">
        <f>ROUNDDOWN(#REF!,0)</f>
        <v>#REF!</v>
      </c>
      <c r="S8" s="181">
        <v>4.0999999999999996</v>
      </c>
      <c r="T8" s="182"/>
      <c r="U8" s="182" t="s">
        <v>54</v>
      </c>
      <c r="V8" s="183"/>
      <c r="W8" s="114">
        <v>0</v>
      </c>
      <c r="X8" s="41"/>
      <c r="Y8" s="7" t="str">
        <f t="shared" ref="Y8:AD8" si="2">IF(Y6=$W$8,"●","")</f>
        <v/>
      </c>
      <c r="Z8" s="7" t="str">
        <f t="shared" si="2"/>
        <v/>
      </c>
      <c r="AA8" s="7" t="str">
        <f t="shared" si="2"/>
        <v/>
      </c>
      <c r="AB8" s="6" t="str">
        <f t="shared" si="2"/>
        <v/>
      </c>
      <c r="AC8" s="6" t="str">
        <f t="shared" si="2"/>
        <v/>
      </c>
      <c r="AD8" s="6" t="str">
        <f t="shared" si="2"/>
        <v>●</v>
      </c>
      <c r="AE8" s="14"/>
      <c r="AF8" s="28">
        <f>W8*'Weightings RAC'!D27</f>
        <v>0</v>
      </c>
      <c r="AH8" s="2"/>
      <c r="AJ8" s="62">
        <f t="shared" ref="AJ8:AJ11" si="3">ROUNDDOWN(AK8,0)</f>
        <v>7</v>
      </c>
      <c r="AK8" s="76">
        <v>7.1</v>
      </c>
      <c r="AL8" s="41"/>
      <c r="AM8" s="41" t="s">
        <v>42</v>
      </c>
      <c r="AN8" s="161"/>
      <c r="AO8" s="114">
        <v>0</v>
      </c>
      <c r="AP8" s="41"/>
      <c r="AQ8" s="7" t="str">
        <f>IF(AQ6=$AO$8,"●","")</f>
        <v/>
      </c>
      <c r="AR8" s="7" t="str">
        <f t="shared" ref="AR8:AV8" si="4">IF(AR6=$AO$8,"●","")</f>
        <v/>
      </c>
      <c r="AS8" s="7" t="str">
        <f t="shared" si="4"/>
        <v/>
      </c>
      <c r="AT8" s="6" t="str">
        <f t="shared" si="4"/>
        <v/>
      </c>
      <c r="AU8" s="6" t="str">
        <f t="shared" si="4"/>
        <v/>
      </c>
      <c r="AV8" s="6" t="str">
        <f t="shared" si="4"/>
        <v>●</v>
      </c>
      <c r="AW8" s="14"/>
      <c r="AX8" s="28">
        <f>AO8*'Weightings RAC'!D42</f>
        <v>0</v>
      </c>
    </row>
    <row r="9" spans="1:51" ht="24" customHeight="1" x14ac:dyDescent="0.25">
      <c r="A9" s="47"/>
      <c r="B9" s="48"/>
      <c r="C9" s="224" t="s">
        <v>141</v>
      </c>
      <c r="D9" s="224"/>
      <c r="E9" s="50"/>
      <c r="F9" s="49"/>
      <c r="G9" s="51" t="s">
        <v>73</v>
      </c>
      <c r="H9" s="49"/>
      <c r="I9" s="49"/>
      <c r="J9" s="49"/>
      <c r="K9" s="49"/>
      <c r="L9" s="50" t="s">
        <v>71</v>
      </c>
      <c r="M9" s="12"/>
      <c r="N9" s="53"/>
      <c r="O9" s="77"/>
      <c r="P9" s="3"/>
      <c r="Q9" s="49"/>
      <c r="R9" s="78" t="e">
        <f>ROUNDDOWN(#REF!,0)</f>
        <v>#REF!</v>
      </c>
      <c r="S9" s="184"/>
      <c r="T9" s="185"/>
      <c r="U9" s="227" t="s">
        <v>136</v>
      </c>
      <c r="V9" s="227"/>
      <c r="W9" s="49"/>
      <c r="X9" s="49"/>
      <c r="Y9" s="51" t="s">
        <v>73</v>
      </c>
      <c r="Z9" s="49"/>
      <c r="AA9" s="49"/>
      <c r="AB9" s="49"/>
      <c r="AC9" s="49"/>
      <c r="AD9" s="50" t="s">
        <v>71</v>
      </c>
      <c r="AE9" s="12"/>
      <c r="AF9" s="63"/>
      <c r="AG9" s="77"/>
      <c r="AH9" s="3"/>
      <c r="AI9" s="77"/>
      <c r="AJ9" s="78">
        <f t="shared" si="3"/>
        <v>0</v>
      </c>
      <c r="AK9" s="47"/>
      <c r="AL9" s="48"/>
      <c r="AM9" s="96" t="s">
        <v>143</v>
      </c>
      <c r="AN9" s="49"/>
      <c r="AO9" s="49"/>
      <c r="AP9" s="49"/>
      <c r="AQ9" s="79" t="s">
        <v>73</v>
      </c>
      <c r="AR9" s="52"/>
      <c r="AS9" s="52"/>
      <c r="AT9" s="52"/>
      <c r="AU9" s="52"/>
      <c r="AV9" s="50" t="s">
        <v>71</v>
      </c>
      <c r="AW9" s="12"/>
      <c r="AX9" s="80"/>
    </row>
    <row r="10" spans="1:51" x14ac:dyDescent="0.25">
      <c r="A10" s="46">
        <v>1.2</v>
      </c>
      <c r="B10" s="41"/>
      <c r="C10" s="167" t="s">
        <v>48</v>
      </c>
      <c r="E10" s="114">
        <v>0</v>
      </c>
      <c r="F10" s="41"/>
      <c r="G10" s="7" t="str">
        <f>IF(G6=$E$10,"●","")</f>
        <v/>
      </c>
      <c r="H10" s="7" t="str">
        <f t="shared" ref="H10:L10" si="5">IF(H6=$E$10,"●","")</f>
        <v/>
      </c>
      <c r="I10" s="7" t="str">
        <f t="shared" si="5"/>
        <v/>
      </c>
      <c r="J10" s="6" t="str">
        <f t="shared" si="5"/>
        <v/>
      </c>
      <c r="K10" s="6" t="str">
        <f t="shared" si="5"/>
        <v/>
      </c>
      <c r="L10" s="6" t="str">
        <f t="shared" si="5"/>
        <v>●</v>
      </c>
      <c r="M10" s="11"/>
      <c r="N10" s="28">
        <f>E10*'Weightings RAC'!D11</f>
        <v>0</v>
      </c>
      <c r="P10" s="2"/>
      <c r="Q10" s="4"/>
      <c r="R10" s="62"/>
      <c r="S10" s="181">
        <v>4.2</v>
      </c>
      <c r="T10" s="182"/>
      <c r="U10" s="182" t="s">
        <v>95</v>
      </c>
      <c r="V10" s="183"/>
      <c r="W10" s="114">
        <v>0</v>
      </c>
      <c r="X10" s="41"/>
      <c r="Y10" s="7" t="str">
        <f t="shared" ref="Y10:AD10" si="6">IF(Y6=$W$10,"●","")</f>
        <v/>
      </c>
      <c r="Z10" s="7" t="str">
        <f t="shared" si="6"/>
        <v/>
      </c>
      <c r="AA10" s="7" t="str">
        <f t="shared" si="6"/>
        <v/>
      </c>
      <c r="AB10" s="6" t="str">
        <f t="shared" si="6"/>
        <v/>
      </c>
      <c r="AC10" s="6" t="str">
        <f t="shared" si="6"/>
        <v/>
      </c>
      <c r="AD10" s="6" t="str">
        <f t="shared" si="6"/>
        <v>●</v>
      </c>
      <c r="AE10" s="14"/>
      <c r="AF10" s="28">
        <f>W10*'Weightings RAC'!D28</f>
        <v>0</v>
      </c>
      <c r="AH10" s="2"/>
      <c r="AJ10" s="62">
        <f t="shared" si="3"/>
        <v>7</v>
      </c>
      <c r="AK10" s="46">
        <v>7.2</v>
      </c>
      <c r="AL10" s="41"/>
      <c r="AM10" s="41" t="s">
        <v>43</v>
      </c>
      <c r="AN10" s="161"/>
      <c r="AO10" s="114">
        <v>0</v>
      </c>
      <c r="AP10" s="41"/>
      <c r="AQ10" s="7" t="str">
        <f t="shared" ref="AQ10:AV10" si="7">IF(AQ6=$AO$10,"●","")</f>
        <v/>
      </c>
      <c r="AR10" s="7" t="str">
        <f t="shared" si="7"/>
        <v/>
      </c>
      <c r="AS10" s="7" t="str">
        <f t="shared" si="7"/>
        <v/>
      </c>
      <c r="AT10" s="6" t="str">
        <f t="shared" si="7"/>
        <v/>
      </c>
      <c r="AU10" s="6" t="str">
        <f t="shared" si="7"/>
        <v/>
      </c>
      <c r="AV10" s="6" t="str">
        <f t="shared" si="7"/>
        <v>●</v>
      </c>
      <c r="AW10" s="14"/>
      <c r="AX10" s="28">
        <f>AO10*'Weightings RAC'!D43</f>
        <v>0</v>
      </c>
    </row>
    <row r="11" spans="1:51" ht="24" customHeight="1" x14ac:dyDescent="0.25">
      <c r="A11" s="47"/>
      <c r="B11" s="48"/>
      <c r="C11" s="96" t="s">
        <v>135</v>
      </c>
      <c r="D11" s="96"/>
      <c r="E11" s="50"/>
      <c r="F11" s="49"/>
      <c r="G11" s="51" t="s">
        <v>73</v>
      </c>
      <c r="H11" s="49"/>
      <c r="I11" s="49"/>
      <c r="J11" s="49"/>
      <c r="K11" s="49"/>
      <c r="L11" s="50" t="s">
        <v>71</v>
      </c>
      <c r="M11" s="12"/>
      <c r="N11" s="53"/>
      <c r="O11" s="77"/>
      <c r="P11" s="3"/>
      <c r="Q11" s="49"/>
      <c r="R11" s="78"/>
      <c r="S11" s="184"/>
      <c r="T11" s="185"/>
      <c r="U11" s="186" t="s">
        <v>66</v>
      </c>
      <c r="V11" s="188"/>
      <c r="W11" s="49"/>
      <c r="X11" s="49"/>
      <c r="Y11" s="51" t="s">
        <v>73</v>
      </c>
      <c r="Z11" s="49"/>
      <c r="AA11" s="49"/>
      <c r="AB11" s="49"/>
      <c r="AC11" s="49"/>
      <c r="AD11" s="50" t="s">
        <v>71</v>
      </c>
      <c r="AE11" s="12"/>
      <c r="AF11" s="65"/>
      <c r="AG11" s="77"/>
      <c r="AH11" s="3"/>
      <c r="AI11" s="77"/>
      <c r="AJ11" s="78">
        <f t="shared" si="3"/>
        <v>0</v>
      </c>
      <c r="AK11" s="47"/>
      <c r="AL11" s="48"/>
      <c r="AM11" s="224" t="s">
        <v>144</v>
      </c>
      <c r="AN11" s="224"/>
      <c r="AO11" s="49"/>
      <c r="AP11" s="49"/>
      <c r="AQ11" s="79" t="s">
        <v>73</v>
      </c>
      <c r="AR11" s="52"/>
      <c r="AS11" s="52"/>
      <c r="AT11" s="52"/>
      <c r="AU11" s="52"/>
      <c r="AV11" s="50" t="s">
        <v>71</v>
      </c>
      <c r="AW11" s="12"/>
      <c r="AX11" s="75"/>
    </row>
    <row r="12" spans="1:51" x14ac:dyDescent="0.25">
      <c r="A12" s="46">
        <v>1.3</v>
      </c>
      <c r="B12" s="41"/>
      <c r="C12" s="167" t="s">
        <v>60</v>
      </c>
      <c r="E12" s="114">
        <v>0</v>
      </c>
      <c r="F12" s="41"/>
      <c r="G12" s="7" t="str">
        <f>IF(G6=$E$12,"●","")</f>
        <v/>
      </c>
      <c r="H12" s="7" t="str">
        <f t="shared" ref="H12:L12" si="8">IF(H6=$E$12,"●","")</f>
        <v/>
      </c>
      <c r="I12" s="7" t="str">
        <f t="shared" si="8"/>
        <v/>
      </c>
      <c r="J12" s="6" t="str">
        <f t="shared" si="8"/>
        <v/>
      </c>
      <c r="K12" s="6" t="str">
        <f t="shared" si="8"/>
        <v/>
      </c>
      <c r="L12" s="6" t="str">
        <f t="shared" si="8"/>
        <v>●</v>
      </c>
      <c r="M12" s="11"/>
      <c r="N12" s="28">
        <f>E12*'Weightings RAC'!D12</f>
        <v>0</v>
      </c>
      <c r="P12" s="2"/>
      <c r="Q12" s="4"/>
      <c r="R12" s="62"/>
      <c r="S12" s="47"/>
      <c r="T12" s="48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25"/>
      <c r="AF12" s="75"/>
      <c r="AH12" s="2"/>
      <c r="AJ12" s="62" t="e">
        <f>ROUNDDOWN(#REF!,0)</f>
        <v>#REF!</v>
      </c>
      <c r="AK12" s="47"/>
      <c r="AL12" s="48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25"/>
      <c r="AX12" s="83"/>
    </row>
    <row r="13" spans="1:51" ht="23.4" customHeight="1" x14ac:dyDescent="0.25">
      <c r="A13" s="47"/>
      <c r="B13" s="48"/>
      <c r="C13" s="224" t="s">
        <v>142</v>
      </c>
      <c r="D13" s="224"/>
      <c r="E13" s="50"/>
      <c r="F13" s="49"/>
      <c r="G13" s="51" t="s">
        <v>73</v>
      </c>
      <c r="H13" s="49"/>
      <c r="I13" s="49"/>
      <c r="J13" s="49"/>
      <c r="K13" s="49"/>
      <c r="L13" s="50" t="s">
        <v>71</v>
      </c>
      <c r="M13" s="12"/>
      <c r="N13" s="53"/>
      <c r="O13" s="77"/>
      <c r="P13" s="3"/>
      <c r="Q13" s="49"/>
      <c r="R13" s="78"/>
      <c r="S13" s="54"/>
      <c r="T13" s="4"/>
      <c r="U13" s="18" t="s">
        <v>4</v>
      </c>
      <c r="V13" s="19"/>
      <c r="W13" s="20">
        <f>SUM(W6:W11)</f>
        <v>0</v>
      </c>
      <c r="X13" s="19"/>
      <c r="Y13" s="21"/>
      <c r="Z13" s="21"/>
      <c r="AA13" s="21"/>
      <c r="AB13" s="21"/>
      <c r="AC13" s="22"/>
      <c r="AD13" s="22"/>
      <c r="AE13" s="21"/>
      <c r="AF13" s="24">
        <f>SUM(AF8:AF10)</f>
        <v>0</v>
      </c>
      <c r="AG13" s="77"/>
      <c r="AH13" s="3"/>
      <c r="AI13" s="77"/>
      <c r="AJ13" s="78" t="e">
        <f>ROUNDDOWN(#REF!,0)</f>
        <v>#REF!</v>
      </c>
      <c r="AK13" s="54"/>
      <c r="AL13" s="4"/>
      <c r="AM13" s="18" t="s">
        <v>4</v>
      </c>
      <c r="AN13" s="19"/>
      <c r="AO13" s="20">
        <f>SUM(AO7:AO11)</f>
        <v>0</v>
      </c>
      <c r="AP13" s="19"/>
      <c r="AQ13" s="21"/>
      <c r="AR13" s="21"/>
      <c r="AS13" s="21"/>
      <c r="AT13" s="21"/>
      <c r="AU13" s="22"/>
      <c r="AV13" s="22"/>
      <c r="AW13" s="21"/>
      <c r="AX13" s="24">
        <f>SUM(AX8:AX11)</f>
        <v>0</v>
      </c>
    </row>
    <row r="14" spans="1:51" x14ac:dyDescent="0.25">
      <c r="A14" s="47"/>
      <c r="B14" s="48"/>
      <c r="C14" s="49"/>
      <c r="D14" s="49"/>
      <c r="E14" s="50"/>
      <c r="F14" s="49"/>
      <c r="G14" s="81"/>
      <c r="H14" s="49"/>
      <c r="I14" s="82"/>
      <c r="J14" s="49"/>
      <c r="K14" s="49"/>
      <c r="L14" s="82"/>
      <c r="M14" s="13"/>
      <c r="N14" s="53"/>
      <c r="P14" s="2"/>
      <c r="Q14" s="4"/>
      <c r="R14" s="62"/>
      <c r="S14" s="55"/>
      <c r="T14" s="5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112"/>
      <c r="AF14" s="111"/>
      <c r="AH14" s="2"/>
      <c r="AJ14" s="62" t="e">
        <f>ROUNDDOWN(#REF!,0)</f>
        <v>#REF!</v>
      </c>
      <c r="AK14" s="55"/>
      <c r="AL14" s="5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112"/>
      <c r="AX14" s="113"/>
    </row>
    <row r="15" spans="1:51" x14ac:dyDescent="0.25">
      <c r="A15" s="54"/>
      <c r="B15" s="4"/>
      <c r="C15" s="18" t="s">
        <v>4</v>
      </c>
      <c r="D15" s="19"/>
      <c r="E15" s="20">
        <f>SUM(E8:E13)</f>
        <v>0</v>
      </c>
      <c r="F15" s="19"/>
      <c r="G15" s="21"/>
      <c r="H15" s="21"/>
      <c r="I15" s="21"/>
      <c r="J15" s="21"/>
      <c r="K15" s="22"/>
      <c r="L15" s="22"/>
      <c r="M15" s="21"/>
      <c r="N15" s="106">
        <f>(SUM(N8:N13))</f>
        <v>0</v>
      </c>
      <c r="O15" s="77"/>
      <c r="P15" s="3"/>
      <c r="Q15" s="49"/>
      <c r="R15" s="78"/>
      <c r="S15" s="29"/>
      <c r="T15" s="30"/>
      <c r="U15" s="30"/>
      <c r="V15" s="30"/>
      <c r="W15" s="32"/>
      <c r="X15" s="32"/>
      <c r="Y15" s="223" t="s">
        <v>0</v>
      </c>
      <c r="Z15" s="223"/>
      <c r="AA15" s="223"/>
      <c r="AB15" s="223"/>
      <c r="AC15" s="223"/>
      <c r="AD15" s="223"/>
      <c r="AE15" s="26"/>
      <c r="AF15" s="63"/>
      <c r="AG15" s="77"/>
      <c r="AH15" s="3"/>
      <c r="AI15" s="77"/>
      <c r="AJ15" s="78" t="e">
        <f>ROUNDDOWN(#REF!,0)</f>
        <v>#REF!</v>
      </c>
      <c r="AK15" s="29"/>
      <c r="AL15" s="30"/>
      <c r="AM15" s="30"/>
      <c r="AN15" s="30"/>
      <c r="AO15" s="32"/>
      <c r="AP15" s="32"/>
      <c r="AQ15" s="223" t="s">
        <v>0</v>
      </c>
      <c r="AR15" s="223"/>
      <c r="AS15" s="223"/>
      <c r="AT15" s="223"/>
      <c r="AU15" s="223"/>
      <c r="AV15" s="223"/>
      <c r="AW15" s="26"/>
      <c r="AX15" s="63"/>
      <c r="AY15" s="27"/>
    </row>
    <row r="16" spans="1:51" ht="24.6" customHeight="1" x14ac:dyDescent="0.25">
      <c r="A16" s="55"/>
      <c r="B16" s="56"/>
      <c r="C16" s="36"/>
      <c r="D16" s="36"/>
      <c r="E16" s="57"/>
      <c r="F16" s="36"/>
      <c r="G16" s="36"/>
      <c r="H16" s="36"/>
      <c r="I16" s="36"/>
      <c r="J16" s="36"/>
      <c r="K16" s="36"/>
      <c r="L16" s="36"/>
      <c r="M16" s="15"/>
      <c r="N16" s="105"/>
      <c r="P16" s="2"/>
      <c r="Q16" s="4"/>
      <c r="R16" s="62"/>
      <c r="S16" s="70" t="s">
        <v>12</v>
      </c>
      <c r="T16" s="35" t="s">
        <v>44</v>
      </c>
      <c r="U16" s="36"/>
      <c r="V16" s="162"/>
      <c r="W16" s="94" t="s">
        <v>8</v>
      </c>
      <c r="X16" s="37"/>
      <c r="Y16" s="38">
        <v>5</v>
      </c>
      <c r="Z16" s="38">
        <v>4</v>
      </c>
      <c r="AA16" s="38">
        <v>3</v>
      </c>
      <c r="AB16" s="38">
        <v>2</v>
      </c>
      <c r="AC16" s="38">
        <v>1</v>
      </c>
      <c r="AD16" s="38">
        <v>0</v>
      </c>
      <c r="AE16" s="16"/>
      <c r="AF16" s="86"/>
      <c r="AH16" s="2"/>
      <c r="AJ16" s="62" t="e">
        <f>ROUNDDOWN(#REF!,0)</f>
        <v>#REF!</v>
      </c>
      <c r="AK16" s="70" t="s">
        <v>15</v>
      </c>
      <c r="AL16" s="35" t="s">
        <v>39</v>
      </c>
      <c r="AM16" s="36"/>
      <c r="AN16" s="36"/>
      <c r="AO16" s="94" t="s">
        <v>8</v>
      </c>
      <c r="AP16" s="37"/>
      <c r="AQ16" s="38">
        <v>5</v>
      </c>
      <c r="AR16" s="38">
        <v>4</v>
      </c>
      <c r="AS16" s="38">
        <v>3</v>
      </c>
      <c r="AT16" s="38">
        <v>2</v>
      </c>
      <c r="AU16" s="38">
        <v>1</v>
      </c>
      <c r="AV16" s="38">
        <v>0</v>
      </c>
      <c r="AW16" s="16"/>
      <c r="AX16" s="193"/>
    </row>
    <row r="17" spans="1:50" x14ac:dyDescent="0.25">
      <c r="A17" s="29"/>
      <c r="B17" s="30"/>
      <c r="C17" s="30"/>
      <c r="D17" s="30"/>
      <c r="E17" s="31"/>
      <c r="F17" s="32"/>
      <c r="G17" s="223" t="s">
        <v>0</v>
      </c>
      <c r="H17" s="223"/>
      <c r="I17" s="223"/>
      <c r="J17" s="223"/>
      <c r="K17" s="223"/>
      <c r="L17" s="223"/>
      <c r="M17" s="9"/>
      <c r="N17" s="33"/>
      <c r="O17" s="77"/>
      <c r="P17" s="3"/>
      <c r="Q17" s="49"/>
      <c r="R17" s="78"/>
      <c r="S17" s="29"/>
      <c r="T17" s="74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10"/>
      <c r="AF17" s="63"/>
      <c r="AG17" s="77"/>
      <c r="AH17" s="3"/>
      <c r="AI17" s="77"/>
      <c r="AJ17" s="78" t="e">
        <f>ROUNDDOWN(#REF!,0)</f>
        <v>#REF!</v>
      </c>
      <c r="AK17" s="29"/>
      <c r="AL17" s="74"/>
      <c r="AM17" s="30"/>
      <c r="AN17" s="30"/>
      <c r="AO17" s="30"/>
      <c r="AP17" s="30"/>
      <c r="AQ17" s="30"/>
      <c r="AR17" s="30"/>
      <c r="AS17" s="30"/>
      <c r="AT17" s="30"/>
      <c r="AU17" s="41"/>
      <c r="AV17" s="41"/>
      <c r="AW17" s="10"/>
      <c r="AX17" s="83"/>
    </row>
    <row r="18" spans="1:50" ht="12.9" customHeight="1" x14ac:dyDescent="0.25">
      <c r="A18" s="34">
        <v>2</v>
      </c>
      <c r="B18" s="168" t="s">
        <v>50</v>
      </c>
      <c r="C18" s="168"/>
      <c r="D18" s="162"/>
      <c r="E18" s="94" t="s">
        <v>8</v>
      </c>
      <c r="F18" s="37"/>
      <c r="G18" s="38">
        <f t="shared" ref="G18:L18" si="9">G6</f>
        <v>5</v>
      </c>
      <c r="H18" s="38">
        <f t="shared" si="9"/>
        <v>4</v>
      </c>
      <c r="I18" s="38">
        <f t="shared" si="9"/>
        <v>3</v>
      </c>
      <c r="J18" s="38">
        <f t="shared" si="9"/>
        <v>2</v>
      </c>
      <c r="K18" s="38">
        <f t="shared" si="9"/>
        <v>1</v>
      </c>
      <c r="L18" s="38">
        <f t="shared" si="9"/>
        <v>0</v>
      </c>
      <c r="M18" s="16"/>
      <c r="N18" s="39"/>
      <c r="O18" s="77"/>
      <c r="P18" s="3"/>
      <c r="Q18" s="49"/>
      <c r="R18" s="78"/>
      <c r="S18" s="46">
        <v>5.0999999999999996</v>
      </c>
      <c r="T18" s="41"/>
      <c r="U18" s="41" t="s">
        <v>72</v>
      </c>
      <c r="V18" s="161"/>
      <c r="W18" s="114">
        <v>0</v>
      </c>
      <c r="X18" s="41"/>
      <c r="Y18" s="7" t="str">
        <f t="shared" ref="Y18:AD18" si="10">IF(Y16=$W$18,"●","")</f>
        <v/>
      </c>
      <c r="Z18" s="7" t="str">
        <f t="shared" si="10"/>
        <v/>
      </c>
      <c r="AA18" s="7" t="str">
        <f t="shared" si="10"/>
        <v/>
      </c>
      <c r="AB18" s="6" t="str">
        <f t="shared" si="10"/>
        <v/>
      </c>
      <c r="AC18" s="6" t="str">
        <f t="shared" si="10"/>
        <v/>
      </c>
      <c r="AD18" s="6" t="str">
        <f t="shared" si="10"/>
        <v>●</v>
      </c>
      <c r="AE18" s="14"/>
      <c r="AF18" s="90">
        <f>W18*'Weightings RAC'!D31</f>
        <v>0</v>
      </c>
      <c r="AG18" s="77"/>
      <c r="AH18" s="3"/>
      <c r="AI18" s="77"/>
      <c r="AJ18" s="78"/>
      <c r="AK18" s="46">
        <v>8.1</v>
      </c>
      <c r="AL18" s="41"/>
      <c r="AM18" s="167" t="s">
        <v>55</v>
      </c>
      <c r="AN18" s="173"/>
      <c r="AO18" s="114">
        <v>0</v>
      </c>
      <c r="AP18" s="41"/>
      <c r="AQ18" s="7" t="str">
        <f>IF(AQ16=$AO$18,"●","")</f>
        <v/>
      </c>
      <c r="AR18" s="7" t="str">
        <f t="shared" ref="AR18:AV18" si="11">IF(AR16=$AO$18,"●","")</f>
        <v/>
      </c>
      <c r="AS18" s="7" t="str">
        <f t="shared" si="11"/>
        <v/>
      </c>
      <c r="AT18" s="6" t="str">
        <f t="shared" si="11"/>
        <v/>
      </c>
      <c r="AU18" s="6" t="str">
        <f t="shared" si="11"/>
        <v/>
      </c>
      <c r="AV18" s="6" t="str">
        <f t="shared" si="11"/>
        <v>●</v>
      </c>
      <c r="AW18" s="14"/>
      <c r="AX18" s="28">
        <f>AO18*'Weightings RAC'!D48</f>
        <v>0</v>
      </c>
    </row>
    <row r="19" spans="1:50" x14ac:dyDescent="0.25">
      <c r="A19" s="29"/>
      <c r="B19" s="74"/>
      <c r="C19" s="169"/>
      <c r="D19" s="30"/>
      <c r="E19" s="84"/>
      <c r="F19" s="30"/>
      <c r="G19" s="30"/>
      <c r="H19" s="30"/>
      <c r="I19" s="30"/>
      <c r="J19" s="30"/>
      <c r="K19" s="30"/>
      <c r="L19" s="30"/>
      <c r="M19" s="10"/>
      <c r="N19" s="45"/>
      <c r="P19" s="2"/>
      <c r="Q19" s="4"/>
      <c r="R19" s="62" t="e">
        <f>ROUNDDOWN(#REF!,0)</f>
        <v>#REF!</v>
      </c>
      <c r="S19" s="47"/>
      <c r="T19" s="48"/>
      <c r="U19" s="97" t="s">
        <v>145</v>
      </c>
      <c r="V19" s="49"/>
      <c r="W19" s="49"/>
      <c r="X19" s="49"/>
      <c r="Y19" s="51" t="s">
        <v>70</v>
      </c>
      <c r="Z19" s="49"/>
      <c r="AA19" s="49"/>
      <c r="AB19" s="49"/>
      <c r="AC19" s="49"/>
      <c r="AD19" s="50" t="s">
        <v>71</v>
      </c>
      <c r="AE19" s="12"/>
      <c r="AF19" s="63"/>
      <c r="AH19" s="2"/>
      <c r="AJ19" s="62" t="e">
        <f>ROUNDDOWN(#REF!,0)</f>
        <v>#REF!</v>
      </c>
      <c r="AK19" s="47"/>
      <c r="AL19" s="48"/>
      <c r="AM19" s="224" t="s">
        <v>153</v>
      </c>
      <c r="AN19" s="224"/>
      <c r="AO19" s="49"/>
      <c r="AP19" s="49"/>
      <c r="AQ19" s="79" t="s">
        <v>73</v>
      </c>
      <c r="AR19" s="52"/>
      <c r="AS19" s="52"/>
      <c r="AT19" s="52"/>
      <c r="AU19" s="52"/>
      <c r="AV19" s="50" t="s">
        <v>71</v>
      </c>
      <c r="AW19" s="12"/>
      <c r="AX19" s="65"/>
    </row>
    <row r="20" spans="1:50" ht="12.9" customHeight="1" x14ac:dyDescent="0.25">
      <c r="A20" s="46">
        <v>2.1</v>
      </c>
      <c r="B20" s="41"/>
      <c r="C20" s="167" t="s">
        <v>49</v>
      </c>
      <c r="D20" s="161"/>
      <c r="E20" s="114">
        <v>0</v>
      </c>
      <c r="F20" s="41"/>
      <c r="G20" s="7" t="str">
        <f t="shared" ref="G20:L20" si="12">IF(G18=$E$20,"●","")</f>
        <v/>
      </c>
      <c r="H20" s="7" t="str">
        <f t="shared" si="12"/>
        <v/>
      </c>
      <c r="I20" s="7" t="str">
        <f t="shared" si="12"/>
        <v/>
      </c>
      <c r="J20" s="6" t="str">
        <f t="shared" si="12"/>
        <v/>
      </c>
      <c r="K20" s="6" t="str">
        <f t="shared" si="12"/>
        <v/>
      </c>
      <c r="L20" s="6" t="str">
        <f t="shared" si="12"/>
        <v>●</v>
      </c>
      <c r="M20" s="14"/>
      <c r="N20" s="28">
        <f>E20*'Weightings RAC'!D16</f>
        <v>0</v>
      </c>
      <c r="O20" s="4"/>
      <c r="P20" s="2"/>
      <c r="Q20" s="4"/>
      <c r="R20" s="62" t="e">
        <f>ROUNDDOWN(#REF!,0)</f>
        <v>#REF!</v>
      </c>
      <c r="S20" s="181">
        <v>5.2</v>
      </c>
      <c r="T20" s="182"/>
      <c r="U20" s="182" t="s">
        <v>67</v>
      </c>
      <c r="V20" s="183"/>
      <c r="W20" s="114">
        <v>0</v>
      </c>
      <c r="X20" s="41"/>
      <c r="Y20" s="7" t="str">
        <f t="shared" ref="Y20:AD20" si="13">IF(Y16=$W$20,"●","")</f>
        <v/>
      </c>
      <c r="Z20" s="7" t="str">
        <f t="shared" si="13"/>
        <v/>
      </c>
      <c r="AA20" s="7" t="str">
        <f t="shared" si="13"/>
        <v/>
      </c>
      <c r="AB20" s="6" t="str">
        <f t="shared" si="13"/>
        <v/>
      </c>
      <c r="AC20" s="6" t="str">
        <f t="shared" si="13"/>
        <v/>
      </c>
      <c r="AD20" s="6" t="str">
        <f t="shared" si="13"/>
        <v>●</v>
      </c>
      <c r="AE20" s="14"/>
      <c r="AF20" s="90">
        <f>W20*'Weightings RAC'!D32</f>
        <v>0</v>
      </c>
      <c r="AH20" s="2"/>
      <c r="AJ20" s="62">
        <f>ROUNDDOWN(AK14,0)</f>
        <v>0</v>
      </c>
      <c r="AK20" s="46">
        <v>8.1999999999999993</v>
      </c>
      <c r="AL20" s="41"/>
      <c r="AM20" s="167" t="s">
        <v>76</v>
      </c>
      <c r="AN20" s="173"/>
      <c r="AO20" s="114">
        <v>0</v>
      </c>
      <c r="AP20" s="41"/>
      <c r="AQ20" s="7" t="str">
        <f>IF(AQ16=$AO$20,"●","")</f>
        <v/>
      </c>
      <c r="AR20" s="7" t="str">
        <f t="shared" ref="AR20:AV20" si="14">IF(AR16=$AO$20,"●","")</f>
        <v/>
      </c>
      <c r="AS20" s="7" t="str">
        <f t="shared" si="14"/>
        <v/>
      </c>
      <c r="AT20" s="6" t="str">
        <f t="shared" si="14"/>
        <v/>
      </c>
      <c r="AU20" s="6" t="str">
        <f t="shared" si="14"/>
        <v/>
      </c>
      <c r="AV20" s="6" t="str">
        <f t="shared" si="14"/>
        <v>●</v>
      </c>
      <c r="AW20" s="14"/>
      <c r="AX20" s="28">
        <f>AO20*'Weightings RAC'!D49</f>
        <v>0</v>
      </c>
    </row>
    <row r="21" spans="1:50" x14ac:dyDescent="0.25">
      <c r="A21" s="47"/>
      <c r="B21" s="48"/>
      <c r="C21" s="96" t="s">
        <v>149</v>
      </c>
      <c r="D21" s="49"/>
      <c r="E21" s="50"/>
      <c r="F21" s="49"/>
      <c r="G21" s="51" t="s">
        <v>73</v>
      </c>
      <c r="H21" s="49"/>
      <c r="I21" s="49"/>
      <c r="J21" s="49"/>
      <c r="K21" s="49"/>
      <c r="L21" s="50" t="s">
        <v>71</v>
      </c>
      <c r="M21" s="12"/>
      <c r="N21" s="53"/>
      <c r="P21" s="2"/>
      <c r="Q21" s="4"/>
      <c r="R21" s="62">
        <f>ROUNDDOWN(S5,0)</f>
        <v>0</v>
      </c>
      <c r="S21" s="184"/>
      <c r="T21" s="185"/>
      <c r="U21" s="186" t="s">
        <v>74</v>
      </c>
      <c r="V21" s="188"/>
      <c r="W21" s="49"/>
      <c r="X21" s="49"/>
      <c r="Y21" s="51" t="s">
        <v>70</v>
      </c>
      <c r="Z21" s="49"/>
      <c r="AA21" s="49"/>
      <c r="AB21" s="49"/>
      <c r="AC21" s="49"/>
      <c r="AD21" s="50" t="s">
        <v>71</v>
      </c>
      <c r="AE21" s="12"/>
      <c r="AF21" s="63"/>
      <c r="AH21" s="2"/>
      <c r="AJ21" s="62">
        <f t="shared" ref="AJ21:AJ27" si="15">ROUNDDOWN(AK15,0)</f>
        <v>0</v>
      </c>
      <c r="AK21" s="47"/>
      <c r="AL21" s="48"/>
      <c r="AM21" s="224" t="s">
        <v>75</v>
      </c>
      <c r="AN21" s="224"/>
      <c r="AO21" s="49"/>
      <c r="AP21" s="49"/>
      <c r="AQ21" s="79" t="s">
        <v>73</v>
      </c>
      <c r="AR21" s="52"/>
      <c r="AS21" s="52"/>
      <c r="AT21" s="52"/>
      <c r="AU21" s="52"/>
      <c r="AV21" s="50" t="s">
        <v>71</v>
      </c>
      <c r="AW21" s="12"/>
      <c r="AX21" s="75"/>
    </row>
    <row r="22" spans="1:50" x14ac:dyDescent="0.25">
      <c r="A22" s="46">
        <v>2.2000000000000002</v>
      </c>
      <c r="B22" s="41"/>
      <c r="C22" s="167" t="s">
        <v>51</v>
      </c>
      <c r="D22" s="161"/>
      <c r="E22" s="114">
        <v>0</v>
      </c>
      <c r="F22" s="41"/>
      <c r="G22" s="7" t="str">
        <f t="shared" ref="G22:L22" si="16">IF(G18=$E$22,"●","")</f>
        <v/>
      </c>
      <c r="H22" s="7" t="str">
        <f t="shared" si="16"/>
        <v/>
      </c>
      <c r="I22" s="7" t="str">
        <f t="shared" si="16"/>
        <v/>
      </c>
      <c r="J22" s="6" t="str">
        <f t="shared" si="16"/>
        <v/>
      </c>
      <c r="K22" s="6" t="str">
        <f t="shared" si="16"/>
        <v/>
      </c>
      <c r="L22" s="6" t="str">
        <f t="shared" si="16"/>
        <v>●</v>
      </c>
      <c r="M22" s="14"/>
      <c r="N22" s="28">
        <f>E22*'Weightings RAC'!D17</f>
        <v>0</v>
      </c>
      <c r="P22" s="2"/>
      <c r="Q22" s="4"/>
      <c r="R22" s="62" t="e">
        <f>ROUNDDOWN(S6,0)</f>
        <v>#VALUE!</v>
      </c>
      <c r="S22" s="46">
        <v>5.3</v>
      </c>
      <c r="T22" s="41"/>
      <c r="U22" s="41" t="s">
        <v>68</v>
      </c>
      <c r="V22" s="161"/>
      <c r="W22" s="114">
        <v>0</v>
      </c>
      <c r="X22" s="41"/>
      <c r="Y22" s="7" t="str">
        <f t="shared" ref="Y22:AD22" si="17">IF(Y16=$W$22,"●","")</f>
        <v/>
      </c>
      <c r="Z22" s="7" t="str">
        <f t="shared" si="17"/>
        <v/>
      </c>
      <c r="AA22" s="7" t="str">
        <f t="shared" si="17"/>
        <v/>
      </c>
      <c r="AB22" s="6" t="str">
        <f t="shared" si="17"/>
        <v/>
      </c>
      <c r="AC22" s="6" t="str">
        <f t="shared" si="17"/>
        <v/>
      </c>
      <c r="AD22" s="6" t="str">
        <f t="shared" si="17"/>
        <v>●</v>
      </c>
      <c r="AE22" s="14"/>
      <c r="AF22" s="90">
        <f>W22*'Weightings RAC'!D33</f>
        <v>0</v>
      </c>
      <c r="AH22" s="2"/>
      <c r="AJ22" s="62" t="e">
        <f t="shared" si="15"/>
        <v>#VALUE!</v>
      </c>
      <c r="AK22" s="47"/>
      <c r="AL22" s="48"/>
      <c r="AM22" s="224"/>
      <c r="AN22" s="224"/>
      <c r="AO22" s="49"/>
      <c r="AP22" s="49"/>
      <c r="AQ22" s="49"/>
      <c r="AR22" s="49"/>
      <c r="AS22" s="49"/>
      <c r="AT22" s="49"/>
      <c r="AU22" s="49"/>
      <c r="AV22" s="49"/>
      <c r="AW22" s="25"/>
      <c r="AX22" s="75"/>
    </row>
    <row r="23" spans="1:50" ht="12.9" customHeight="1" x14ac:dyDescent="0.25">
      <c r="A23" s="47"/>
      <c r="B23" s="48"/>
      <c r="C23" s="224" t="s">
        <v>148</v>
      </c>
      <c r="D23" s="224"/>
      <c r="E23" s="50"/>
      <c r="F23" s="49"/>
      <c r="G23" s="51" t="s">
        <v>73</v>
      </c>
      <c r="H23" s="49"/>
      <c r="I23" s="49"/>
      <c r="J23" s="49"/>
      <c r="K23" s="49"/>
      <c r="L23" s="50" t="s">
        <v>71</v>
      </c>
      <c r="M23" s="12"/>
      <c r="N23" s="53"/>
      <c r="P23" s="2"/>
      <c r="Q23" s="4"/>
      <c r="R23" s="62">
        <f>ROUNDDOWN(S7,0)</f>
        <v>0</v>
      </c>
      <c r="S23" s="47"/>
      <c r="T23" s="48"/>
      <c r="U23" s="96" t="s">
        <v>69</v>
      </c>
      <c r="V23" s="49"/>
      <c r="W23" s="49"/>
      <c r="X23" s="49"/>
      <c r="Y23" s="51" t="s">
        <v>70</v>
      </c>
      <c r="Z23" s="49"/>
      <c r="AA23" s="49"/>
      <c r="AB23" s="49"/>
      <c r="AC23" s="49"/>
      <c r="AD23" s="50" t="s">
        <v>71</v>
      </c>
      <c r="AE23" s="12"/>
      <c r="AF23" s="75"/>
      <c r="AH23" s="2"/>
      <c r="AJ23" s="62">
        <f t="shared" si="15"/>
        <v>0</v>
      </c>
      <c r="AK23" s="54"/>
      <c r="AL23" s="4"/>
      <c r="AM23" s="18" t="s">
        <v>4</v>
      </c>
      <c r="AN23" s="19"/>
      <c r="AO23" s="20">
        <f>SUM(AO18:AO21)</f>
        <v>0</v>
      </c>
      <c r="AP23" s="19"/>
      <c r="AQ23" s="21"/>
      <c r="AR23" s="21"/>
      <c r="AS23" s="21"/>
      <c r="AT23" s="21"/>
      <c r="AU23" s="22"/>
      <c r="AV23" s="22"/>
      <c r="AW23" s="21"/>
      <c r="AX23" s="24">
        <f>SUM(AX18:AX21)</f>
        <v>0</v>
      </c>
    </row>
    <row r="24" spans="1:50" x14ac:dyDescent="0.25">
      <c r="A24" s="47"/>
      <c r="B24" s="48"/>
      <c r="C24" s="170"/>
      <c r="D24" s="163"/>
      <c r="E24" s="50"/>
      <c r="F24" s="49"/>
      <c r="G24" s="51"/>
      <c r="H24" s="49"/>
      <c r="I24" s="49"/>
      <c r="J24" s="49"/>
      <c r="K24" s="49"/>
      <c r="L24" s="50"/>
      <c r="M24" s="12"/>
      <c r="N24" s="53"/>
      <c r="P24" s="2"/>
      <c r="Q24" s="4"/>
      <c r="R24" s="62">
        <f>ROUNDDOWN(S8,0)</f>
        <v>4</v>
      </c>
      <c r="S24" s="47"/>
      <c r="T24" s="48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25"/>
      <c r="AF24" s="75"/>
      <c r="AH24" s="2"/>
      <c r="AJ24" s="62">
        <f t="shared" si="15"/>
        <v>8</v>
      </c>
      <c r="AK24" s="55"/>
      <c r="AL24" s="5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112"/>
      <c r="AX24" s="111"/>
    </row>
    <row r="25" spans="1:50" ht="24.9" customHeight="1" x14ac:dyDescent="0.25">
      <c r="A25" s="54"/>
      <c r="B25" s="4"/>
      <c r="C25" s="18" t="s">
        <v>4</v>
      </c>
      <c r="D25" s="19"/>
      <c r="E25" s="20">
        <f>SUM(E20:E23)</f>
        <v>0</v>
      </c>
      <c r="F25" s="19"/>
      <c r="G25" s="21"/>
      <c r="H25" s="21"/>
      <c r="I25" s="21"/>
      <c r="J25" s="21"/>
      <c r="K25" s="22"/>
      <c r="L25" s="22"/>
      <c r="M25" s="21"/>
      <c r="N25" s="109">
        <f>SUM(N20:N22)</f>
        <v>0</v>
      </c>
      <c r="O25" s="77"/>
      <c r="P25" s="3"/>
      <c r="Q25" s="49"/>
      <c r="R25" s="78">
        <f>ROUNDDOWN(S9,0)</f>
        <v>0</v>
      </c>
      <c r="S25" s="54"/>
      <c r="T25" s="4"/>
      <c r="U25" s="18" t="s">
        <v>4</v>
      </c>
      <c r="V25" s="19"/>
      <c r="W25" s="20">
        <f>SUM(W18:W23)</f>
        <v>0</v>
      </c>
      <c r="X25" s="19"/>
      <c r="Y25" s="21"/>
      <c r="Z25" s="21"/>
      <c r="AA25" s="21"/>
      <c r="AB25" s="21"/>
      <c r="AC25" s="22"/>
      <c r="AD25" s="22"/>
      <c r="AE25" s="21"/>
      <c r="AF25" s="91">
        <f>SUM(AF16:AF23)</f>
        <v>0</v>
      </c>
      <c r="AG25" s="77"/>
      <c r="AH25" s="3"/>
      <c r="AI25" s="77"/>
      <c r="AJ25" s="78">
        <f t="shared" si="15"/>
        <v>0</v>
      </c>
      <c r="AK25" s="29"/>
      <c r="AL25" s="30"/>
      <c r="AM25" s="30"/>
      <c r="AN25" s="30"/>
      <c r="AO25" s="32"/>
      <c r="AP25" s="32"/>
      <c r="AQ25" s="223" t="s">
        <v>0</v>
      </c>
      <c r="AR25" s="223"/>
      <c r="AS25" s="223"/>
      <c r="AT25" s="223"/>
      <c r="AU25" s="223"/>
      <c r="AV25" s="223"/>
      <c r="AW25" s="26"/>
      <c r="AX25" s="63"/>
    </row>
    <row r="26" spans="1:50" ht="26.4" x14ac:dyDescent="0.25">
      <c r="A26" s="55"/>
      <c r="B26" s="56"/>
      <c r="C26" s="36"/>
      <c r="D26" s="36"/>
      <c r="E26" s="57"/>
      <c r="F26" s="36"/>
      <c r="G26" s="36"/>
      <c r="H26" s="36"/>
      <c r="I26" s="36"/>
      <c r="J26" s="36"/>
      <c r="K26" s="36"/>
      <c r="L26" s="36"/>
      <c r="M26" s="15"/>
      <c r="N26" s="105"/>
      <c r="O26" s="77"/>
      <c r="P26" s="2"/>
      <c r="Q26" s="4"/>
      <c r="R26" s="62" t="e">
        <f>ROUNDDOWN(#REF!,0)</f>
        <v>#REF!</v>
      </c>
      <c r="S26" s="55"/>
      <c r="T26" s="5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112"/>
      <c r="AF26" s="111"/>
      <c r="AH26" s="2"/>
      <c r="AJ26" s="62">
        <f t="shared" si="15"/>
        <v>8</v>
      </c>
      <c r="AK26" s="174" t="s">
        <v>17</v>
      </c>
      <c r="AL26" s="164" t="s">
        <v>61</v>
      </c>
      <c r="AM26" s="168"/>
      <c r="AN26" s="168"/>
      <c r="AO26" s="94" t="s">
        <v>8</v>
      </c>
      <c r="AP26" s="37"/>
      <c r="AQ26" s="38">
        <v>5</v>
      </c>
      <c r="AR26" s="38">
        <v>4</v>
      </c>
      <c r="AS26" s="38">
        <v>3</v>
      </c>
      <c r="AT26" s="38">
        <v>2</v>
      </c>
      <c r="AU26" s="38">
        <v>1</v>
      </c>
      <c r="AV26" s="38">
        <v>0</v>
      </c>
      <c r="AW26" s="16"/>
      <c r="AX26" s="86"/>
    </row>
    <row r="27" spans="1:50" x14ac:dyDescent="0.25">
      <c r="A27" s="29"/>
      <c r="B27" s="30"/>
      <c r="C27" s="30"/>
      <c r="D27" s="30"/>
      <c r="E27" s="31"/>
      <c r="F27" s="32"/>
      <c r="G27" s="223" t="s">
        <v>0</v>
      </c>
      <c r="H27" s="223"/>
      <c r="I27" s="223"/>
      <c r="J27" s="223"/>
      <c r="K27" s="223"/>
      <c r="L27" s="223"/>
      <c r="M27" s="9"/>
      <c r="N27" s="33"/>
      <c r="P27" s="3"/>
      <c r="Q27" s="49"/>
      <c r="R27" s="78" t="e">
        <f>ROUNDDOWN(#REF!,0)</f>
        <v>#REF!</v>
      </c>
      <c r="S27" s="47"/>
      <c r="T27" s="48"/>
      <c r="U27" s="49"/>
      <c r="V27" s="49"/>
      <c r="W27" s="85"/>
      <c r="X27" s="49"/>
      <c r="Y27" s="51"/>
      <c r="Z27" s="49"/>
      <c r="AA27" s="49"/>
      <c r="AB27" s="49"/>
      <c r="AC27" s="49"/>
      <c r="AD27" s="50"/>
      <c r="AE27" s="12"/>
      <c r="AF27" s="83"/>
      <c r="AG27" s="77"/>
      <c r="AH27" s="3"/>
      <c r="AI27" s="77"/>
      <c r="AJ27" s="78">
        <f t="shared" si="15"/>
        <v>0</v>
      </c>
      <c r="AK27" s="175"/>
      <c r="AL27" s="176"/>
      <c r="AM27" s="169"/>
      <c r="AN27" s="169"/>
      <c r="AO27" s="30"/>
      <c r="AP27" s="30"/>
      <c r="AQ27" s="30"/>
      <c r="AR27" s="30"/>
      <c r="AS27" s="30"/>
      <c r="AT27" s="30"/>
      <c r="AU27" s="30"/>
      <c r="AV27" s="30"/>
      <c r="AW27" s="10"/>
      <c r="AX27" s="63"/>
    </row>
    <row r="28" spans="1:50" ht="26.4" x14ac:dyDescent="0.25">
      <c r="A28" s="34">
        <v>3</v>
      </c>
      <c r="B28" s="168" t="s">
        <v>53</v>
      </c>
      <c r="C28" s="168"/>
      <c r="D28" s="162"/>
      <c r="E28" s="94" t="s">
        <v>8</v>
      </c>
      <c r="F28" s="37"/>
      <c r="G28" s="38">
        <f t="shared" ref="G28:L28" si="18">G6</f>
        <v>5</v>
      </c>
      <c r="H28" s="38">
        <f t="shared" si="18"/>
        <v>4</v>
      </c>
      <c r="I28" s="38">
        <f t="shared" si="18"/>
        <v>3</v>
      </c>
      <c r="J28" s="38">
        <f t="shared" si="18"/>
        <v>2</v>
      </c>
      <c r="K28" s="38">
        <f t="shared" si="18"/>
        <v>1</v>
      </c>
      <c r="L28" s="38">
        <f t="shared" si="18"/>
        <v>0</v>
      </c>
      <c r="M28" s="16"/>
      <c r="N28" s="39"/>
      <c r="O28" s="77"/>
      <c r="P28" s="2"/>
      <c r="Q28" s="4"/>
      <c r="R28" s="62">
        <f>ROUNDDOWN(S10,0)</f>
        <v>4</v>
      </c>
      <c r="S28" s="47"/>
      <c r="T28" s="48"/>
      <c r="U28" s="49"/>
      <c r="V28" s="49"/>
      <c r="W28" s="85"/>
      <c r="X28" s="49"/>
      <c r="Y28" s="51"/>
      <c r="Z28" s="49"/>
      <c r="AA28" s="49"/>
      <c r="AB28" s="49"/>
      <c r="AC28" s="49"/>
      <c r="AD28" s="50"/>
      <c r="AE28" s="12"/>
      <c r="AF28" s="86"/>
      <c r="AH28" s="2"/>
      <c r="AJ28" s="62" t="e">
        <f>ROUNDDOWN(#REF!,0)</f>
        <v>#REF!</v>
      </c>
      <c r="AK28" s="177">
        <v>9.1</v>
      </c>
      <c r="AL28" s="167"/>
      <c r="AM28" s="167" t="s">
        <v>62</v>
      </c>
      <c r="AN28" s="167"/>
      <c r="AO28" s="114">
        <v>0</v>
      </c>
      <c r="AP28" s="41"/>
      <c r="AQ28" s="7" t="str">
        <f>IF(AQ26=$AO$28,"●","")</f>
        <v/>
      </c>
      <c r="AR28" s="7" t="str">
        <f t="shared" ref="AR28:AV28" si="19">IF(AR26=$AO$28,"●","")</f>
        <v/>
      </c>
      <c r="AS28" s="7" t="str">
        <f t="shared" si="19"/>
        <v/>
      </c>
      <c r="AT28" s="6" t="str">
        <f t="shared" si="19"/>
        <v/>
      </c>
      <c r="AU28" s="6" t="str">
        <f t="shared" si="19"/>
        <v/>
      </c>
      <c r="AV28" s="6" t="str">
        <f t="shared" si="19"/>
        <v>●</v>
      </c>
      <c r="AW28" s="14"/>
      <c r="AX28" s="99">
        <f>AO28*'Weightings RAC'!D52</f>
        <v>0</v>
      </c>
    </row>
    <row r="29" spans="1:50" x14ac:dyDescent="0.25">
      <c r="A29" s="40"/>
      <c r="B29" s="171"/>
      <c r="C29" s="167"/>
      <c r="D29" s="41"/>
      <c r="E29" s="42"/>
      <c r="F29" s="43"/>
      <c r="G29" s="5"/>
      <c r="H29" s="44"/>
      <c r="I29" s="44"/>
      <c r="J29" s="44"/>
      <c r="K29" s="44"/>
      <c r="L29" s="44"/>
      <c r="M29" s="17"/>
      <c r="N29" s="45"/>
      <c r="P29" s="3"/>
      <c r="Q29" s="49"/>
      <c r="R29" s="78">
        <f>ROUNDDOWN(S11,0)</f>
        <v>0</v>
      </c>
      <c r="S29" s="29"/>
      <c r="T29" s="30"/>
      <c r="U29" s="30"/>
      <c r="V29" s="30"/>
      <c r="W29" s="32"/>
      <c r="X29" s="32"/>
      <c r="Y29" s="223" t="s">
        <v>0</v>
      </c>
      <c r="Z29" s="223"/>
      <c r="AA29" s="223"/>
      <c r="AB29" s="223"/>
      <c r="AC29" s="223"/>
      <c r="AD29" s="223"/>
      <c r="AE29" s="9"/>
      <c r="AF29" s="63"/>
      <c r="AG29" s="77"/>
      <c r="AH29" s="3"/>
      <c r="AI29" s="77"/>
      <c r="AJ29" s="78" t="e">
        <f>ROUNDDOWN(#REF!,0)</f>
        <v>#REF!</v>
      </c>
      <c r="AK29" s="178"/>
      <c r="AL29" s="172"/>
      <c r="AM29" s="224" t="s">
        <v>63</v>
      </c>
      <c r="AN29" s="224"/>
      <c r="AO29" s="49"/>
      <c r="AP29" s="49"/>
      <c r="AQ29" s="79" t="s">
        <v>73</v>
      </c>
      <c r="AR29" s="52"/>
      <c r="AS29" s="52"/>
      <c r="AT29" s="52"/>
      <c r="AU29" s="52"/>
      <c r="AV29" s="50" t="s">
        <v>71</v>
      </c>
      <c r="AW29" s="12"/>
      <c r="AX29" s="100"/>
    </row>
    <row r="30" spans="1:50" ht="12.9" customHeight="1" x14ac:dyDescent="0.25">
      <c r="A30" s="46">
        <v>3.1</v>
      </c>
      <c r="B30" s="167"/>
      <c r="C30" s="167" t="s">
        <v>91</v>
      </c>
      <c r="D30" s="161"/>
      <c r="E30" s="114">
        <v>0</v>
      </c>
      <c r="F30" s="41"/>
      <c r="G30" s="23">
        <f t="shared" ref="G30:L30" si="20">(G28=$E$30)*1</f>
        <v>0</v>
      </c>
      <c r="H30" s="23">
        <f t="shared" si="20"/>
        <v>0</v>
      </c>
      <c r="I30" s="23">
        <f t="shared" si="20"/>
        <v>0</v>
      </c>
      <c r="J30" s="190">
        <f t="shared" si="20"/>
        <v>0</v>
      </c>
      <c r="K30" s="98">
        <f t="shared" si="20"/>
        <v>0</v>
      </c>
      <c r="L30" s="98">
        <f t="shared" si="20"/>
        <v>1</v>
      </c>
      <c r="M30" s="14"/>
      <c r="N30" s="28">
        <f>E30*'Weightings RAC'!D20</f>
        <v>0</v>
      </c>
      <c r="O30" s="77"/>
      <c r="P30" s="2"/>
      <c r="Q30" s="4"/>
      <c r="R30" s="62"/>
      <c r="S30" s="70" t="s">
        <v>13</v>
      </c>
      <c r="T30" s="35" t="s">
        <v>131</v>
      </c>
      <c r="U30" s="36"/>
      <c r="V30" s="162"/>
      <c r="W30" s="94" t="s">
        <v>8</v>
      </c>
      <c r="X30" s="37"/>
      <c r="Y30" s="38">
        <v>5</v>
      </c>
      <c r="Z30" s="38">
        <v>4</v>
      </c>
      <c r="AA30" s="38">
        <v>3</v>
      </c>
      <c r="AB30" s="38">
        <v>2</v>
      </c>
      <c r="AC30" s="38">
        <v>1</v>
      </c>
      <c r="AD30" s="38">
        <v>0</v>
      </c>
      <c r="AE30" s="16"/>
      <c r="AF30" s="86"/>
      <c r="AH30" s="2"/>
      <c r="AJ30" s="62" t="e">
        <f>ROUNDDOWN(#REF!,0)</f>
        <v>#REF!</v>
      </c>
      <c r="AK30" s="177">
        <v>9.1999999999999993</v>
      </c>
      <c r="AL30" s="167"/>
      <c r="AM30" s="167" t="s">
        <v>16</v>
      </c>
      <c r="AN30" s="167"/>
      <c r="AO30" s="114">
        <v>0</v>
      </c>
      <c r="AP30" s="41"/>
      <c r="AQ30" s="7" t="str">
        <f t="shared" ref="AQ30:AV30" si="21">IF(AQ26=$AO$30,"●","")</f>
        <v/>
      </c>
      <c r="AR30" s="7" t="str">
        <f t="shared" si="21"/>
        <v/>
      </c>
      <c r="AS30" s="7" t="str">
        <f t="shared" si="21"/>
        <v/>
      </c>
      <c r="AT30" s="6" t="str">
        <f t="shared" si="21"/>
        <v/>
      </c>
      <c r="AU30" s="6" t="str">
        <f t="shared" si="21"/>
        <v/>
      </c>
      <c r="AV30" s="6" t="str">
        <f t="shared" si="21"/>
        <v>●</v>
      </c>
      <c r="AW30" s="14"/>
      <c r="AX30" s="99">
        <f>AO30*'Weightings RAC'!D54</f>
        <v>0</v>
      </c>
    </row>
    <row r="31" spans="1:50" ht="24.9" customHeight="1" x14ac:dyDescent="0.25">
      <c r="A31" s="47"/>
      <c r="B31" s="172"/>
      <c r="C31" s="224" t="s">
        <v>92</v>
      </c>
      <c r="D31" s="224"/>
      <c r="E31" s="50"/>
      <c r="F31" s="49"/>
      <c r="G31" s="51" t="s">
        <v>90</v>
      </c>
      <c r="H31" s="49"/>
      <c r="I31" s="49"/>
      <c r="J31" s="49"/>
      <c r="K31" s="49"/>
      <c r="L31" s="50" t="s">
        <v>71</v>
      </c>
      <c r="M31" s="12"/>
      <c r="N31" s="53"/>
      <c r="O31" s="77"/>
      <c r="P31" s="3"/>
      <c r="Q31" s="49"/>
      <c r="R31" s="78"/>
      <c r="S31" s="29"/>
      <c r="T31" s="74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10"/>
      <c r="AF31" s="63"/>
      <c r="AG31" s="77"/>
      <c r="AH31" s="3"/>
      <c r="AI31" s="77"/>
      <c r="AJ31" s="78"/>
      <c r="AK31" s="178"/>
      <c r="AL31" s="172"/>
      <c r="AM31" s="224" t="s">
        <v>18</v>
      </c>
      <c r="AN31" s="224"/>
      <c r="AO31" s="49"/>
      <c r="AP31" s="49"/>
      <c r="AQ31" s="79" t="s">
        <v>73</v>
      </c>
      <c r="AR31" s="52"/>
      <c r="AS31" s="52"/>
      <c r="AT31" s="52"/>
      <c r="AU31" s="52"/>
      <c r="AV31" s="50" t="s">
        <v>71</v>
      </c>
      <c r="AW31" s="12"/>
      <c r="AX31" s="93"/>
    </row>
    <row r="32" spans="1:50" x14ac:dyDescent="0.25">
      <c r="A32" s="46">
        <v>3.2</v>
      </c>
      <c r="B32" s="167"/>
      <c r="C32" s="167" t="s">
        <v>137</v>
      </c>
      <c r="D32" s="161"/>
      <c r="E32" s="114">
        <v>0</v>
      </c>
      <c r="F32" s="41"/>
      <c r="G32" s="23">
        <f t="shared" ref="G32:L32" si="22">(G28=$E$32)*1</f>
        <v>0</v>
      </c>
      <c r="H32" s="23">
        <f t="shared" si="22"/>
        <v>0</v>
      </c>
      <c r="I32" s="23">
        <f t="shared" si="22"/>
        <v>0</v>
      </c>
      <c r="J32" s="190">
        <f t="shared" si="22"/>
        <v>0</v>
      </c>
      <c r="K32" s="98">
        <f t="shared" si="22"/>
        <v>0</v>
      </c>
      <c r="L32" s="98">
        <f t="shared" si="22"/>
        <v>1</v>
      </c>
      <c r="M32" s="14"/>
      <c r="N32" s="28">
        <f>E32*'Weightings RAC'!D21</f>
        <v>0</v>
      </c>
      <c r="P32" s="3"/>
      <c r="Q32" s="49"/>
      <c r="R32" s="78"/>
      <c r="S32" s="181">
        <v>6.1</v>
      </c>
      <c r="T32" s="182"/>
      <c r="U32" s="182" t="s">
        <v>45</v>
      </c>
      <c r="V32" s="183"/>
      <c r="W32" s="114">
        <v>0</v>
      </c>
      <c r="X32" s="41"/>
      <c r="Y32" s="7" t="str">
        <f t="shared" ref="Y32:AA32" si="23">IF(Y30=$W$32,"●","")</f>
        <v/>
      </c>
      <c r="Z32" s="7" t="str">
        <f t="shared" si="23"/>
        <v/>
      </c>
      <c r="AA32" s="7" t="str">
        <f t="shared" si="23"/>
        <v/>
      </c>
      <c r="AB32" s="6" t="str">
        <f>IF(AB30=$W$32,"●","")</f>
        <v/>
      </c>
      <c r="AC32" s="6" t="str">
        <f t="shared" ref="AC32:AD32" si="24">IF(AC30=$W$32,"●","")</f>
        <v/>
      </c>
      <c r="AD32" s="6" t="str">
        <f t="shared" si="24"/>
        <v>●</v>
      </c>
      <c r="AE32" s="14"/>
      <c r="AF32" s="90">
        <f>W32*'Weightings RAC'!D53</f>
        <v>0</v>
      </c>
      <c r="AG32" s="77"/>
      <c r="AH32" s="3"/>
      <c r="AI32" s="77"/>
      <c r="AJ32" s="78"/>
      <c r="AK32" s="47"/>
      <c r="AL32" s="48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25"/>
      <c r="AX32" s="92"/>
    </row>
    <row r="33" spans="1:50" x14ac:dyDescent="0.25">
      <c r="A33" s="47"/>
      <c r="B33" s="172"/>
      <c r="C33" s="224" t="s">
        <v>147</v>
      </c>
      <c r="D33" s="224"/>
      <c r="E33" s="50"/>
      <c r="F33" s="49"/>
      <c r="G33" s="51" t="s">
        <v>73</v>
      </c>
      <c r="H33" s="49"/>
      <c r="I33" s="49"/>
      <c r="J33" s="49"/>
      <c r="K33" s="49"/>
      <c r="L33" s="50" t="s">
        <v>71</v>
      </c>
      <c r="M33" s="12"/>
      <c r="N33" s="53"/>
      <c r="O33" s="4"/>
      <c r="P33" s="2"/>
      <c r="Q33" s="4"/>
      <c r="R33" s="62">
        <f>ROUNDDOWN(S13,0)</f>
        <v>0</v>
      </c>
      <c r="S33" s="184"/>
      <c r="T33" s="185"/>
      <c r="U33" s="186" t="s">
        <v>77</v>
      </c>
      <c r="V33" s="188"/>
      <c r="W33" s="49"/>
      <c r="X33" s="49"/>
      <c r="Y33" s="51" t="s">
        <v>73</v>
      </c>
      <c r="Z33" s="49"/>
      <c r="AA33" s="49"/>
      <c r="AB33" s="49"/>
      <c r="AC33" s="49"/>
      <c r="AD33" s="50" t="s">
        <v>71</v>
      </c>
      <c r="AE33" s="12"/>
      <c r="AF33" s="63"/>
      <c r="AH33" s="2"/>
      <c r="AJ33" s="62">
        <f>ROUNDDOWN(AK23,0)</f>
        <v>0</v>
      </c>
      <c r="AK33" s="54"/>
      <c r="AL33" s="4"/>
      <c r="AM33" s="18" t="s">
        <v>4</v>
      </c>
      <c r="AN33" s="19"/>
      <c r="AO33" s="20">
        <f>SUM(AO28:AO31)</f>
        <v>0</v>
      </c>
      <c r="AP33" s="19"/>
      <c r="AQ33" s="21"/>
      <c r="AR33" s="21"/>
      <c r="AS33" s="21"/>
      <c r="AT33" s="21"/>
      <c r="AU33" s="22"/>
      <c r="AV33" s="22"/>
      <c r="AW33" s="21"/>
      <c r="AX33" s="24">
        <f>SUM(AX28:AX31)</f>
        <v>0</v>
      </c>
    </row>
    <row r="34" spans="1:50" ht="23.4" customHeight="1" x14ac:dyDescent="0.25">
      <c r="A34" s="47"/>
      <c r="B34" s="48"/>
      <c r="C34" s="49"/>
      <c r="D34" s="49"/>
      <c r="E34" s="50"/>
      <c r="F34" s="49"/>
      <c r="G34" s="51"/>
      <c r="H34" s="49"/>
      <c r="I34" s="49"/>
      <c r="J34" s="49"/>
      <c r="K34" s="49"/>
      <c r="L34" s="50"/>
      <c r="M34" s="12"/>
      <c r="N34" s="53"/>
      <c r="P34" s="2"/>
      <c r="Q34" s="4"/>
      <c r="R34" s="62" t="e">
        <f>ROUNDDOWN(#REF!,0)</f>
        <v>#REF!</v>
      </c>
      <c r="S34" s="46">
        <v>6.2</v>
      </c>
      <c r="T34" s="48"/>
      <c r="U34" s="225" t="s">
        <v>133</v>
      </c>
      <c r="V34" s="226"/>
      <c r="W34" s="114">
        <v>0</v>
      </c>
      <c r="X34" s="41"/>
      <c r="Y34" s="7" t="str">
        <f>IF(Y30=$W$34,"●","")</f>
        <v/>
      </c>
      <c r="Z34" s="7" t="str">
        <f t="shared" ref="Z34:AD34" si="25">IF(Z30=$W$34,"●","")</f>
        <v/>
      </c>
      <c r="AA34" s="7" t="str">
        <f t="shared" si="25"/>
        <v/>
      </c>
      <c r="AB34" s="6" t="str">
        <f t="shared" si="25"/>
        <v/>
      </c>
      <c r="AC34" s="6" t="str">
        <f t="shared" si="25"/>
        <v/>
      </c>
      <c r="AD34" s="6" t="str">
        <f t="shared" si="25"/>
        <v>●</v>
      </c>
      <c r="AE34" s="14"/>
      <c r="AF34" s="90">
        <f>W34*'Weightings RAC'!D55</f>
        <v>0</v>
      </c>
      <c r="AG34" s="4"/>
      <c r="AH34" s="2"/>
      <c r="AJ34" s="62">
        <f>ROUNDDOWN(AK24,0)</f>
        <v>0</v>
      </c>
      <c r="AK34" s="55"/>
      <c r="AL34" s="5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110"/>
      <c r="AX34" s="111"/>
    </row>
    <row r="35" spans="1:50" x14ac:dyDescent="0.25">
      <c r="A35" s="54"/>
      <c r="B35" s="4"/>
      <c r="C35" s="18" t="s">
        <v>4</v>
      </c>
      <c r="D35" s="19"/>
      <c r="E35" s="20">
        <f>SUM(E30:E33)</f>
        <v>0</v>
      </c>
      <c r="F35" s="19"/>
      <c r="G35" s="21"/>
      <c r="H35" s="21"/>
      <c r="I35" s="21"/>
      <c r="J35" s="21"/>
      <c r="K35" s="22"/>
      <c r="L35" s="22"/>
      <c r="M35" s="21"/>
      <c r="N35" s="109">
        <f>SUM(N30:N33)</f>
        <v>0</v>
      </c>
      <c r="P35" s="2"/>
      <c r="Q35" s="4"/>
      <c r="R35" s="62" t="e">
        <f>ROUNDDOWN(#REF!,0)</f>
        <v>#REF!</v>
      </c>
      <c r="S35" s="46"/>
      <c r="T35" s="48"/>
      <c r="U35" s="96" t="s">
        <v>146</v>
      </c>
      <c r="V35" s="49"/>
      <c r="W35" s="49"/>
      <c r="X35" s="49"/>
      <c r="Y35" s="51" t="s">
        <v>73</v>
      </c>
      <c r="Z35" s="49"/>
      <c r="AA35" s="49"/>
      <c r="AB35" s="49"/>
      <c r="AC35" s="49"/>
      <c r="AD35" s="50" t="s">
        <v>71</v>
      </c>
      <c r="AE35" s="12"/>
      <c r="AF35" s="63"/>
      <c r="AH35" s="2"/>
      <c r="AJ35" s="62">
        <f>ROUNDDOWN(AK25,0)</f>
        <v>0</v>
      </c>
      <c r="AK35" s="30"/>
      <c r="AL35" s="30"/>
      <c r="AM35" s="30"/>
      <c r="AN35" s="30"/>
      <c r="AO35" s="95"/>
      <c r="AP35" s="32"/>
      <c r="AQ35" s="223"/>
      <c r="AR35" s="223"/>
      <c r="AS35" s="223"/>
      <c r="AT35" s="223"/>
      <c r="AU35" s="223"/>
      <c r="AV35" s="223"/>
      <c r="AW35" s="5"/>
      <c r="AX35" s="49"/>
    </row>
    <row r="36" spans="1:50" x14ac:dyDescent="0.25">
      <c r="A36" s="55"/>
      <c r="B36" s="56"/>
      <c r="C36" s="36"/>
      <c r="D36" s="36"/>
      <c r="E36" s="57"/>
      <c r="F36" s="36"/>
      <c r="G36" s="36"/>
      <c r="H36" s="36"/>
      <c r="I36" s="36"/>
      <c r="J36" s="36"/>
      <c r="K36" s="36"/>
      <c r="L36" s="36"/>
      <c r="M36" s="15"/>
      <c r="N36" s="104"/>
      <c r="P36" s="2"/>
      <c r="Q36" s="4"/>
      <c r="R36" s="62" t="e">
        <f>ROUNDDOWN(S16,0)</f>
        <v>#VALUE!</v>
      </c>
      <c r="S36" s="54"/>
      <c r="T36" s="4"/>
      <c r="U36" s="18" t="s">
        <v>4</v>
      </c>
      <c r="V36" s="19"/>
      <c r="W36" s="20">
        <f>SUM(W32:W34)</f>
        <v>0</v>
      </c>
      <c r="X36" s="19"/>
      <c r="Y36" s="21"/>
      <c r="Z36" s="21"/>
      <c r="AA36" s="21"/>
      <c r="AB36" s="21"/>
      <c r="AC36" s="22"/>
      <c r="AD36" s="22"/>
      <c r="AE36" s="21"/>
      <c r="AF36" s="91">
        <f>SUM(AF32:AF34)</f>
        <v>0</v>
      </c>
      <c r="AH36" s="2"/>
      <c r="AJ36" s="62" t="e">
        <f>ROUNDDOWN(AK26,0)</f>
        <v>#VALUE!</v>
      </c>
      <c r="AK36" s="103" t="s">
        <v>93</v>
      </c>
      <c r="AL36" s="102"/>
      <c r="AM36" s="102"/>
      <c r="AN36" s="107">
        <f>(AX13+AX23+AX33)*'Weightings RAC'!J42</f>
        <v>0</v>
      </c>
      <c r="AX36" s="49"/>
    </row>
    <row r="37" spans="1:50" x14ac:dyDescent="0.25">
      <c r="A37" s="30"/>
      <c r="B37" s="74"/>
      <c r="C37" s="41"/>
      <c r="D37" s="41"/>
      <c r="E37" s="73"/>
      <c r="F37" s="41"/>
      <c r="G37" s="41"/>
      <c r="H37" s="41"/>
      <c r="I37" s="41"/>
      <c r="J37" s="41"/>
      <c r="K37" s="41"/>
      <c r="L37" s="41"/>
      <c r="M37" s="10"/>
      <c r="N37" s="73"/>
      <c r="P37" s="2"/>
      <c r="Q37" s="4"/>
      <c r="R37" s="62">
        <f t="shared" ref="R37:R38" si="26">ROUNDDOWN(S17,0)</f>
        <v>0</v>
      </c>
      <c r="S37" s="55"/>
      <c r="T37" s="5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112"/>
      <c r="AF37" s="111"/>
      <c r="AH37" s="2"/>
      <c r="AJ37" s="62">
        <f>ROUNDDOWN(AK27,0)</f>
        <v>0</v>
      </c>
    </row>
    <row r="38" spans="1:50" x14ac:dyDescent="0.25">
      <c r="A38" s="103" t="s">
        <v>19</v>
      </c>
      <c r="B38" s="103"/>
      <c r="C38" s="103"/>
      <c r="D38" s="107">
        <f>(N15+N25+N35)*'Weightings RAC'!J10</f>
        <v>0</v>
      </c>
      <c r="O38" s="77"/>
      <c r="P38" s="2"/>
      <c r="Q38" s="4"/>
      <c r="R38" s="62">
        <f t="shared" si="26"/>
        <v>5</v>
      </c>
      <c r="S38" s="103" t="s">
        <v>46</v>
      </c>
      <c r="T38" s="103"/>
      <c r="U38" s="103"/>
      <c r="V38" s="107">
        <f>(AF13+AF25+AF36)*'Weightings RAC'!J27</f>
        <v>0</v>
      </c>
      <c r="AE38" s="8"/>
      <c r="AH38" s="2"/>
      <c r="AJ38" s="62" t="e">
        <f>ROUNDDOWN(#REF!,0)</f>
        <v>#REF!</v>
      </c>
    </row>
    <row r="39" spans="1:50" x14ac:dyDescent="0.25">
      <c r="P39" s="3"/>
      <c r="Q39" s="49"/>
      <c r="R39" s="78" t="e">
        <f>ROUNDDOWN(#REF!,0)</f>
        <v>#REF!</v>
      </c>
      <c r="AG39" s="77"/>
      <c r="AH39" s="3"/>
      <c r="AI39" s="77"/>
      <c r="AJ39" s="88" t="e">
        <f>ROUNDDOWN(#REF!,0)</f>
        <v>#REF!</v>
      </c>
    </row>
    <row r="40" spans="1:50" x14ac:dyDescent="0.25">
      <c r="P40" s="2"/>
      <c r="Q40" s="4"/>
      <c r="R40" s="62" t="e">
        <f>ROUNDDOWN(#REF!,0)</f>
        <v>#REF!</v>
      </c>
      <c r="AH40" s="2"/>
      <c r="AJ40" s="87" t="e">
        <f>ROUNDDOWN(#REF!,0)</f>
        <v>#REF!</v>
      </c>
    </row>
    <row r="41" spans="1:50" x14ac:dyDescent="0.25">
      <c r="P41" s="2"/>
      <c r="Q41" s="4"/>
      <c r="R41" s="62" t="e">
        <f>ROUNDDOWN(#REF!,0)</f>
        <v>#REF!</v>
      </c>
      <c r="AH41" s="2"/>
      <c r="AJ41" s="62" t="e">
        <f>ROUNDDOWN(#REF!,0)</f>
        <v>#REF!</v>
      </c>
    </row>
    <row r="42" spans="1:50" x14ac:dyDescent="0.25">
      <c r="P42" s="2"/>
      <c r="Q42" s="4"/>
      <c r="R42" s="62" t="e">
        <f>ROUNDDOWN(#REF!,0)</f>
        <v>#REF!</v>
      </c>
      <c r="AH42" s="2"/>
      <c r="AJ42" s="87"/>
    </row>
    <row r="43" spans="1:50" x14ac:dyDescent="0.25">
      <c r="O43" s="77"/>
      <c r="P43" s="2"/>
      <c r="Q43" s="4"/>
      <c r="R43" s="62" t="e">
        <f>ROUNDDOWN(#REF!,0)</f>
        <v>#REF!</v>
      </c>
      <c r="AH43" s="2"/>
      <c r="AJ43" s="87"/>
    </row>
    <row r="44" spans="1:50" x14ac:dyDescent="0.25">
      <c r="O44" s="77"/>
      <c r="P44" s="2"/>
      <c r="Q44" s="4"/>
      <c r="R44" s="62" t="e">
        <f>ROUNDDOWN(#REF!,0)</f>
        <v>#REF!</v>
      </c>
      <c r="AH44" s="2"/>
      <c r="AJ44" s="87"/>
    </row>
    <row r="45" spans="1:50" x14ac:dyDescent="0.25">
      <c r="O45" s="77"/>
      <c r="P45" s="2"/>
      <c r="Q45" s="4"/>
      <c r="R45" s="62" t="e">
        <f>ROUNDDOWN(#REF!,0)</f>
        <v>#REF!</v>
      </c>
      <c r="AH45" s="2"/>
      <c r="AJ45" s="87"/>
    </row>
    <row r="46" spans="1:50" x14ac:dyDescent="0.25">
      <c r="O46" s="77"/>
      <c r="P46" s="3"/>
      <c r="Q46" s="49"/>
      <c r="R46" s="78" t="e">
        <f>ROUNDDOWN(#REF!,0)</f>
        <v>#REF!</v>
      </c>
      <c r="AG46" s="77"/>
      <c r="AH46" s="3"/>
      <c r="AI46" s="77"/>
      <c r="AJ46" s="88"/>
    </row>
    <row r="47" spans="1:50" ht="14.4" customHeight="1" x14ac:dyDescent="0.25">
      <c r="O47" s="77"/>
      <c r="P47" s="3"/>
      <c r="Q47" s="49"/>
      <c r="R47" s="78"/>
      <c r="AG47" s="77"/>
      <c r="AH47" s="3"/>
      <c r="AI47" s="77"/>
      <c r="AJ47" s="88"/>
    </row>
    <row r="48" spans="1:50" x14ac:dyDescent="0.25">
      <c r="O48" s="77"/>
      <c r="P48" s="3"/>
      <c r="Q48" s="49"/>
      <c r="R48" s="78"/>
      <c r="AG48" s="77"/>
      <c r="AH48" s="3"/>
      <c r="AI48" s="77"/>
      <c r="AJ48" s="88"/>
    </row>
    <row r="49" spans="15:36" x14ac:dyDescent="0.25">
      <c r="O49" s="77"/>
      <c r="P49" s="3"/>
      <c r="Q49" s="49"/>
      <c r="R49" s="78"/>
      <c r="AG49" s="77"/>
      <c r="AH49" s="3"/>
      <c r="AI49" s="77"/>
      <c r="AJ49" s="88"/>
    </row>
    <row r="50" spans="15:36" x14ac:dyDescent="0.25">
      <c r="P50" s="3"/>
      <c r="Q50" s="49"/>
      <c r="R50" s="78"/>
      <c r="AG50" s="77"/>
      <c r="AH50" s="3"/>
      <c r="AI50" s="77"/>
      <c r="AJ50" s="88"/>
    </row>
    <row r="51" spans="15:36" x14ac:dyDescent="0.25">
      <c r="P51" s="3"/>
      <c r="Q51" s="49"/>
      <c r="R51" s="78"/>
      <c r="AG51" s="77"/>
      <c r="AH51" s="3"/>
      <c r="AI51" s="77"/>
      <c r="AJ51" s="88"/>
    </row>
    <row r="52" spans="15:36" x14ac:dyDescent="0.25">
      <c r="P52" s="3"/>
      <c r="Q52" s="49"/>
      <c r="R52" s="78"/>
      <c r="AG52" s="77"/>
      <c r="AH52" s="3"/>
      <c r="AI52" s="77"/>
      <c r="AJ52" s="88"/>
    </row>
    <row r="53" spans="15:36" x14ac:dyDescent="0.25">
      <c r="P53" s="2"/>
      <c r="Q53" s="4"/>
      <c r="R53" s="87"/>
      <c r="AH53" s="2"/>
      <c r="AJ53" s="87"/>
    </row>
    <row r="54" spans="15:36" x14ac:dyDescent="0.25">
      <c r="P54" s="2"/>
      <c r="Q54" s="4"/>
      <c r="R54" s="87"/>
      <c r="AH54" s="2"/>
      <c r="AJ54" s="87"/>
    </row>
    <row r="55" spans="15:36" x14ac:dyDescent="0.25">
      <c r="P55" s="2"/>
      <c r="Q55" s="4"/>
      <c r="R55" s="87"/>
      <c r="AH55" s="2"/>
      <c r="AJ55" s="87"/>
    </row>
    <row r="56" spans="15:36" x14ac:dyDescent="0.25">
      <c r="P56" s="2"/>
      <c r="Q56" s="4"/>
      <c r="R56" s="87"/>
      <c r="AH56" s="2"/>
      <c r="AJ56" s="87"/>
    </row>
    <row r="57" spans="15:36" x14ac:dyDescent="0.25">
      <c r="P57" s="2"/>
      <c r="Q57" s="4"/>
      <c r="R57" s="87"/>
      <c r="AH57" s="2"/>
      <c r="AJ57" s="87"/>
    </row>
    <row r="58" spans="15:36" x14ac:dyDescent="0.25">
      <c r="P58" s="2"/>
      <c r="Q58" s="4"/>
      <c r="R58" s="87"/>
      <c r="AH58" s="2"/>
      <c r="AJ58" s="87"/>
    </row>
    <row r="59" spans="15:36" x14ac:dyDescent="0.25">
      <c r="P59" s="2"/>
      <c r="Q59" s="4"/>
      <c r="R59" s="60"/>
      <c r="AH59" s="2"/>
      <c r="AJ59" s="89"/>
    </row>
    <row r="60" spans="15:36" x14ac:dyDescent="0.25">
      <c r="P60" s="2"/>
      <c r="Q60" s="4"/>
      <c r="R60" s="60"/>
      <c r="AH60" s="2"/>
      <c r="AJ60" s="60"/>
    </row>
    <row r="61" spans="15:36" x14ac:dyDescent="0.25">
      <c r="P61" s="2"/>
      <c r="Q61" s="4"/>
      <c r="R61" s="60"/>
      <c r="AH61" s="2"/>
      <c r="AJ61" s="60"/>
    </row>
    <row r="62" spans="15:36" x14ac:dyDescent="0.25">
      <c r="P62" s="2"/>
      <c r="Q62" s="4"/>
      <c r="R62" s="60"/>
      <c r="AH62" s="2"/>
      <c r="AJ62" s="60"/>
    </row>
    <row r="63" spans="15:36" x14ac:dyDescent="0.25">
      <c r="P63" s="2"/>
      <c r="Q63" s="4"/>
      <c r="R63" s="60"/>
      <c r="AH63" s="2"/>
      <c r="AJ63" s="60"/>
    </row>
    <row r="64" spans="15:36" x14ac:dyDescent="0.25">
      <c r="P64" s="2"/>
      <c r="Q64" s="4"/>
      <c r="R64" s="60"/>
      <c r="AH64" s="2"/>
      <c r="AJ64" s="60"/>
    </row>
    <row r="65" spans="16:34" x14ac:dyDescent="0.25">
      <c r="P65" s="2"/>
      <c r="AH65" s="2"/>
    </row>
    <row r="66" spans="16:34" x14ac:dyDescent="0.25">
      <c r="P66" s="2"/>
      <c r="AH66" s="2"/>
    </row>
    <row r="67" spans="16:34" x14ac:dyDescent="0.25">
      <c r="P67" s="2"/>
      <c r="AH67" s="2"/>
    </row>
    <row r="68" spans="16:34" x14ac:dyDescent="0.25">
      <c r="P68" s="2"/>
      <c r="AH68" s="2"/>
    </row>
    <row r="69" spans="16:34" x14ac:dyDescent="0.25">
      <c r="P69" s="2"/>
      <c r="AH69" s="2"/>
    </row>
    <row r="70" spans="16:34" x14ac:dyDescent="0.25">
      <c r="P70" s="2"/>
      <c r="AH70" s="2"/>
    </row>
    <row r="71" spans="16:34" x14ac:dyDescent="0.25">
      <c r="P71" s="2"/>
      <c r="AH71" s="2"/>
    </row>
    <row r="72" spans="16:34" x14ac:dyDescent="0.25">
      <c r="P72" s="2"/>
      <c r="AH72" s="2"/>
    </row>
    <row r="73" spans="16:34" x14ac:dyDescent="0.25">
      <c r="P73" s="2"/>
      <c r="AH73" s="2"/>
    </row>
    <row r="74" spans="16:34" x14ac:dyDescent="0.25">
      <c r="P74" s="2"/>
      <c r="AH74" s="2"/>
    </row>
    <row r="75" spans="16:34" x14ac:dyDescent="0.25">
      <c r="P75" s="2"/>
      <c r="AH75" s="2"/>
    </row>
    <row r="76" spans="16:34" x14ac:dyDescent="0.25">
      <c r="P76" s="2"/>
      <c r="AH76" s="2"/>
    </row>
    <row r="77" spans="16:34" x14ac:dyDescent="0.25">
      <c r="P77" s="2"/>
      <c r="AH77" s="2"/>
    </row>
    <row r="78" spans="16:34" x14ac:dyDescent="0.25">
      <c r="P78" s="2"/>
      <c r="AH78" s="2"/>
    </row>
    <row r="79" spans="16:34" x14ac:dyDescent="0.25">
      <c r="P79" s="2"/>
      <c r="AH79" s="2"/>
    </row>
    <row r="80" spans="16:34" x14ac:dyDescent="0.25">
      <c r="P80" s="2"/>
      <c r="AH80" s="2"/>
    </row>
    <row r="81" spans="16:34" x14ac:dyDescent="0.25">
      <c r="P81" s="2"/>
      <c r="AH81" s="2"/>
    </row>
    <row r="82" spans="16:34" x14ac:dyDescent="0.25">
      <c r="P82" s="2"/>
      <c r="AH82" s="2"/>
    </row>
    <row r="83" spans="16:34" x14ac:dyDescent="0.25">
      <c r="P83" s="2"/>
      <c r="AH83" s="2"/>
    </row>
    <row r="84" spans="16:34" x14ac:dyDescent="0.25">
      <c r="P84" s="2"/>
      <c r="AH84" s="2"/>
    </row>
    <row r="85" spans="16:34" x14ac:dyDescent="0.25">
      <c r="P85" s="2"/>
      <c r="AH85" s="2"/>
    </row>
    <row r="86" spans="16:34" x14ac:dyDescent="0.25">
      <c r="P86" s="2"/>
      <c r="AH86" s="2"/>
    </row>
    <row r="87" spans="16:34" x14ac:dyDescent="0.25">
      <c r="P87" s="2"/>
      <c r="AH87" s="2"/>
    </row>
    <row r="88" spans="16:34" x14ac:dyDescent="0.25">
      <c r="P88" s="2"/>
      <c r="AH88" s="2"/>
    </row>
    <row r="89" spans="16:34" x14ac:dyDescent="0.25">
      <c r="P89" s="2"/>
      <c r="AH89" s="2"/>
    </row>
    <row r="90" spans="16:34" x14ac:dyDescent="0.25">
      <c r="P90" s="2"/>
      <c r="AH90" s="2"/>
    </row>
    <row r="91" spans="16:34" x14ac:dyDescent="0.25">
      <c r="P91" s="2"/>
      <c r="AH91" s="2"/>
    </row>
    <row r="92" spans="16:34" x14ac:dyDescent="0.25">
      <c r="P92" s="2"/>
      <c r="AH92" s="2"/>
    </row>
    <row r="93" spans="16:34" x14ac:dyDescent="0.25">
      <c r="P93" s="2"/>
      <c r="AH93" s="2"/>
    </row>
    <row r="94" spans="16:34" x14ac:dyDescent="0.25">
      <c r="P94" s="2"/>
      <c r="AH94" s="2"/>
    </row>
    <row r="95" spans="16:34" x14ac:dyDescent="0.25">
      <c r="P95" s="2"/>
      <c r="AH95" s="2"/>
    </row>
    <row r="96" spans="16:34" x14ac:dyDescent="0.25">
      <c r="P96" s="2"/>
      <c r="AH96" s="2"/>
    </row>
    <row r="97" spans="16:34" x14ac:dyDescent="0.25">
      <c r="P97" s="2"/>
      <c r="AH97" s="2"/>
    </row>
    <row r="98" spans="16:34" x14ac:dyDescent="0.25">
      <c r="P98" s="2"/>
      <c r="AH98" s="2"/>
    </row>
    <row r="99" spans="16:34" x14ac:dyDescent="0.25">
      <c r="P99" s="2"/>
      <c r="AH99" s="2"/>
    </row>
    <row r="100" spans="16:34" x14ac:dyDescent="0.25">
      <c r="P100" s="2"/>
      <c r="AH100" s="2"/>
    </row>
    <row r="101" spans="16:34" x14ac:dyDescent="0.25">
      <c r="P101" s="2"/>
      <c r="AH101" s="2"/>
    </row>
    <row r="102" spans="16:34" x14ac:dyDescent="0.25">
      <c r="P102" s="2"/>
      <c r="AH102" s="2"/>
    </row>
    <row r="103" spans="16:34" x14ac:dyDescent="0.25">
      <c r="P103" s="2"/>
      <c r="AH103" s="2"/>
    </row>
    <row r="104" spans="16:34" x14ac:dyDescent="0.25">
      <c r="P104" s="2"/>
      <c r="AH104" s="2"/>
    </row>
    <row r="105" spans="16:34" x14ac:dyDescent="0.25">
      <c r="P105" s="2"/>
      <c r="AH105" s="2"/>
    </row>
    <row r="106" spans="16:34" x14ac:dyDescent="0.25">
      <c r="P106" s="2"/>
      <c r="AH106" s="2"/>
    </row>
  </sheetData>
  <mergeCells count="26">
    <mergeCell ref="C9:D9"/>
    <mergeCell ref="C13:D13"/>
    <mergeCell ref="C23:D23"/>
    <mergeCell ref="C33:D33"/>
    <mergeCell ref="AM11:AN11"/>
    <mergeCell ref="Y15:AD15"/>
    <mergeCell ref="U9:V9"/>
    <mergeCell ref="C31:D31"/>
    <mergeCell ref="AQ35:AV35"/>
    <mergeCell ref="G17:L17"/>
    <mergeCell ref="AQ15:AV15"/>
    <mergeCell ref="G27:L27"/>
    <mergeCell ref="AQ25:AV25"/>
    <mergeCell ref="Y29:AD29"/>
    <mergeCell ref="AM29:AN29"/>
    <mergeCell ref="AM19:AN19"/>
    <mergeCell ref="U34:V34"/>
    <mergeCell ref="AM21:AN21"/>
    <mergeCell ref="AM22:AN22"/>
    <mergeCell ref="AM31:AN31"/>
    <mergeCell ref="A4:N4"/>
    <mergeCell ref="S4:AF4"/>
    <mergeCell ref="AK4:AX4"/>
    <mergeCell ref="G5:L5"/>
    <mergeCell ref="Y5:AD5"/>
    <mergeCell ref="AQ5:AV5"/>
  </mergeCells>
  <conditionalFormatting sqref="AN36">
    <cfRule type="cellIs" dxfId="19" priority="7" operator="lessThanOrEqual">
      <formula>2</formula>
    </cfRule>
    <cfRule type="cellIs" dxfId="18" priority="8" operator="greaterThan">
      <formula>2</formula>
    </cfRule>
  </conditionalFormatting>
  <conditionalFormatting sqref="V38">
    <cfRule type="cellIs" dxfId="17" priority="5" operator="lessThanOrEqual">
      <formula>2</formula>
    </cfRule>
    <cfRule type="cellIs" dxfId="16" priority="6" operator="greaterThan">
      <formula>2</formula>
    </cfRule>
  </conditionalFormatting>
  <conditionalFormatting sqref="D38">
    <cfRule type="cellIs" dxfId="15" priority="3" operator="lessThanOrEqual">
      <formula>2</formula>
    </cfRule>
    <cfRule type="cellIs" dxfId="14" priority="4" operator="greaterThan">
      <formula>2</formula>
    </cfRule>
  </conditionalFormatting>
  <pageMargins left="0.7" right="0.7" top="0.75" bottom="0.75" header="0.3" footer="0.3"/>
  <pageSetup paperSize="9" scale="17" fitToHeight="0" orientation="landscape" r:id="rId1"/>
  <colBreaks count="2" manualBreakCount="2">
    <brk id="15" max="1048575" man="1"/>
    <brk id="33" max="1048575" man="1"/>
  </col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Input!$B$2:$B$7</xm:f>
          </x14:formula1>
          <xm:sqref>E10 W34 W32 AO30 AO28 AO20 AO18 AO10 AO8 W22 W20 W18 W8 W10 E8 E32 E12 E22 E20 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106"/>
  <sheetViews>
    <sheetView zoomScale="90" zoomScaleNormal="90" workbookViewId="0">
      <selection activeCell="AF8" sqref="AF8"/>
    </sheetView>
  </sheetViews>
  <sheetFormatPr defaultColWidth="8.5546875" defaultRowHeight="13.2" x14ac:dyDescent="0.25"/>
  <cols>
    <col min="1" max="1" width="29.5546875" style="59" customWidth="1"/>
    <col min="2" max="2" width="3.5546875" style="59" customWidth="1"/>
    <col min="3" max="3" width="24.44140625" style="59" customWidth="1"/>
    <col min="4" max="4" width="36.5546875" style="59" customWidth="1"/>
    <col min="5" max="5" width="15.109375" style="58" customWidth="1"/>
    <col min="6" max="6" width="6.44140625" style="59" customWidth="1"/>
    <col min="7" max="13" width="8.88671875" style="59" customWidth="1"/>
    <col min="14" max="14" width="11.88671875" style="58" customWidth="1"/>
    <col min="15" max="15" width="8.5546875" style="59" customWidth="1"/>
    <col min="16" max="16" width="10" style="59" customWidth="1"/>
    <col min="17" max="17" width="2.5546875" style="59" customWidth="1"/>
    <col min="18" max="18" width="9.88671875" style="59" hidden="1" customWidth="1"/>
    <col min="19" max="19" width="13.109375" style="59" customWidth="1"/>
    <col min="20" max="20" width="3.5546875" style="59" bestFit="1" customWidth="1"/>
    <col min="21" max="21" width="24.44140625" style="59" customWidth="1"/>
    <col min="22" max="22" width="36.5546875" style="59" customWidth="1"/>
    <col min="23" max="23" width="12.88671875" style="59" customWidth="1"/>
    <col min="24" max="24" width="6.44140625" style="59" customWidth="1"/>
    <col min="25" max="25" width="9.44140625" style="59" customWidth="1"/>
    <col min="26" max="29" width="11.88671875" style="59" customWidth="1"/>
    <col min="30" max="30" width="11.44140625" style="59" customWidth="1"/>
    <col min="31" max="31" width="10.44140625" style="59" customWidth="1"/>
    <col min="32" max="32" width="9.88671875" style="59" customWidth="1"/>
    <col min="33" max="33" width="2.5546875" style="59" customWidth="1"/>
    <col min="34" max="34" width="10" style="59" customWidth="1"/>
    <col min="35" max="35" width="2.5546875" style="59" customWidth="1"/>
    <col min="36" max="36" width="9.88671875" style="59" hidden="1" customWidth="1"/>
    <col min="37" max="37" width="14.44140625" style="59" customWidth="1"/>
    <col min="38" max="38" width="3.5546875" style="59" bestFit="1" customWidth="1"/>
    <col min="39" max="39" width="24.44140625" style="59" customWidth="1"/>
    <col min="40" max="40" width="36.5546875" style="59" customWidth="1"/>
    <col min="41" max="41" width="13.109375" style="59" customWidth="1"/>
    <col min="42" max="42" width="6.44140625" style="59" customWidth="1"/>
    <col min="43" max="49" width="8.88671875" style="59" customWidth="1"/>
    <col min="50" max="50" width="10.5546875" style="59" customWidth="1"/>
    <col min="51" max="16384" width="8.5546875" style="59"/>
  </cols>
  <sheetData>
    <row r="1" spans="1:51" x14ac:dyDescent="0.25">
      <c r="A1" s="35" t="s">
        <v>1</v>
      </c>
      <c r="B1" s="36"/>
      <c r="C1" s="36"/>
      <c r="D1" s="1"/>
      <c r="P1" s="2"/>
      <c r="Q1" s="4"/>
      <c r="R1" s="60"/>
      <c r="AH1" s="2"/>
      <c r="AJ1" s="60"/>
    </row>
    <row r="2" spans="1:51" x14ac:dyDescent="0.25">
      <c r="A2" s="35" t="s">
        <v>7</v>
      </c>
      <c r="B2" s="36"/>
      <c r="C2" s="36"/>
      <c r="D2" s="1"/>
      <c r="P2" s="2"/>
      <c r="Q2" s="4"/>
      <c r="R2" s="60"/>
      <c r="AH2" s="2"/>
      <c r="AJ2" s="60"/>
    </row>
    <row r="3" spans="1:51" x14ac:dyDescent="0.25">
      <c r="A3" s="35"/>
      <c r="B3" s="36"/>
      <c r="C3" s="36"/>
      <c r="D3" s="1"/>
      <c r="P3" s="2"/>
      <c r="Q3" s="4"/>
      <c r="R3" s="60"/>
      <c r="AH3" s="2"/>
      <c r="AJ3" s="60"/>
    </row>
    <row r="4" spans="1:51" x14ac:dyDescent="0.25">
      <c r="A4" s="220" t="s">
        <v>2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  <c r="P4" s="2"/>
      <c r="Q4" s="4"/>
      <c r="R4" s="61" t="s">
        <v>3</v>
      </c>
      <c r="S4" s="220" t="s">
        <v>37</v>
      </c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2"/>
      <c r="AH4" s="2"/>
      <c r="AJ4" s="61" t="s">
        <v>3</v>
      </c>
      <c r="AK4" s="220" t="s">
        <v>40</v>
      </c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2"/>
    </row>
    <row r="5" spans="1:51" x14ac:dyDescent="0.25">
      <c r="A5" s="29"/>
      <c r="B5" s="30"/>
      <c r="C5" s="30"/>
      <c r="D5" s="30"/>
      <c r="E5" s="31"/>
      <c r="F5" s="32"/>
      <c r="G5" s="223" t="s">
        <v>0</v>
      </c>
      <c r="H5" s="223"/>
      <c r="I5" s="223"/>
      <c r="J5" s="223"/>
      <c r="K5" s="223"/>
      <c r="L5" s="223"/>
      <c r="M5" s="223"/>
      <c r="N5" s="33"/>
      <c r="P5" s="2"/>
      <c r="Q5" s="4"/>
      <c r="R5" s="62" t="e">
        <f>ROUNDDOWN(#REF!,0)</f>
        <v>#REF!</v>
      </c>
      <c r="S5" s="29"/>
      <c r="T5" s="30"/>
      <c r="U5" s="30"/>
      <c r="V5" s="30"/>
      <c r="W5" s="32"/>
      <c r="X5" s="32"/>
      <c r="Y5" s="223" t="s">
        <v>0</v>
      </c>
      <c r="Z5" s="223"/>
      <c r="AA5" s="223"/>
      <c r="AB5" s="223"/>
      <c r="AC5" s="223"/>
      <c r="AD5" s="223"/>
      <c r="AE5" s="26"/>
      <c r="AF5" s="63"/>
      <c r="AH5" s="2"/>
      <c r="AJ5" s="62">
        <f t="shared" ref="AJ5:AJ11" si="0">ROUNDDOWN(AK5,0)</f>
        <v>0</v>
      </c>
      <c r="AK5" s="29"/>
      <c r="AL5" s="30"/>
      <c r="AM5" s="30"/>
      <c r="AN5" s="30"/>
      <c r="AO5" s="32"/>
      <c r="AP5" s="32"/>
      <c r="AQ5" s="223" t="s">
        <v>0</v>
      </c>
      <c r="AR5" s="223"/>
      <c r="AS5" s="223"/>
      <c r="AT5" s="223"/>
      <c r="AU5" s="223"/>
      <c r="AV5" s="223"/>
      <c r="AW5" s="165"/>
      <c r="AX5" s="65"/>
    </row>
    <row r="6" spans="1:51" ht="26.4" x14ac:dyDescent="0.25">
      <c r="A6" s="195">
        <v>1</v>
      </c>
      <c r="B6" s="196" t="s">
        <v>36</v>
      </c>
      <c r="C6" s="197"/>
      <c r="D6" s="197"/>
      <c r="E6" s="192" t="s">
        <v>8</v>
      </c>
      <c r="F6" s="198"/>
      <c r="G6" s="199">
        <v>5</v>
      </c>
      <c r="H6" s="200">
        <v>4</v>
      </c>
      <c r="I6" s="200">
        <v>3</v>
      </c>
      <c r="J6" s="200">
        <v>2</v>
      </c>
      <c r="K6" s="200">
        <v>1</v>
      </c>
      <c r="L6" s="200">
        <v>0</v>
      </c>
      <c r="M6" s="200"/>
      <c r="N6" s="192" t="s">
        <v>9</v>
      </c>
      <c r="P6" s="2"/>
      <c r="Q6" s="4"/>
      <c r="R6" s="62" t="e">
        <f>ROUNDDOWN(#REF!,0)</f>
        <v>#REF!</v>
      </c>
      <c r="S6" s="70" t="s">
        <v>11</v>
      </c>
      <c r="T6" s="35" t="s">
        <v>64</v>
      </c>
      <c r="U6" s="36"/>
      <c r="V6" s="162"/>
      <c r="W6" s="66" t="s">
        <v>8</v>
      </c>
      <c r="X6" s="67"/>
      <c r="Y6" s="68">
        <v>5</v>
      </c>
      <c r="Z6" s="69">
        <v>4</v>
      </c>
      <c r="AA6" s="69">
        <v>3</v>
      </c>
      <c r="AB6" s="69">
        <v>2</v>
      </c>
      <c r="AC6" s="69">
        <v>1</v>
      </c>
      <c r="AD6" s="69">
        <v>0</v>
      </c>
      <c r="AE6" s="191"/>
      <c r="AF6" s="203" t="s">
        <v>9</v>
      </c>
      <c r="AH6" s="2"/>
      <c r="AJ6" s="62" t="e">
        <f t="shared" si="0"/>
        <v>#VALUE!</v>
      </c>
      <c r="AK6" s="70" t="s">
        <v>14</v>
      </c>
      <c r="AL6" s="164" t="s">
        <v>41</v>
      </c>
      <c r="AM6" s="36"/>
      <c r="AN6" s="162"/>
      <c r="AO6" s="66" t="s">
        <v>8</v>
      </c>
      <c r="AP6" s="67"/>
      <c r="AQ6" s="68">
        <v>5</v>
      </c>
      <c r="AR6" s="69">
        <v>4</v>
      </c>
      <c r="AS6" s="69">
        <v>3</v>
      </c>
      <c r="AT6" s="69">
        <v>2</v>
      </c>
      <c r="AU6" s="69">
        <v>1</v>
      </c>
      <c r="AV6" s="69">
        <v>0</v>
      </c>
      <c r="AW6" s="191"/>
      <c r="AX6" s="203" t="s">
        <v>9</v>
      </c>
    </row>
    <row r="7" spans="1:51" x14ac:dyDescent="0.25">
      <c r="A7" s="71"/>
      <c r="B7" s="72"/>
      <c r="C7" s="41"/>
      <c r="D7" s="41"/>
      <c r="E7" s="73"/>
      <c r="F7" s="41"/>
      <c r="G7" s="167"/>
      <c r="H7" s="41"/>
      <c r="I7" s="41"/>
      <c r="J7" s="41"/>
      <c r="K7" s="41"/>
      <c r="L7" s="41"/>
      <c r="M7" s="41"/>
      <c r="N7" s="45"/>
      <c r="P7" s="2"/>
      <c r="Q7" s="4"/>
      <c r="R7" s="62" t="e">
        <f>ROUNDDOWN(#REF!,0)</f>
        <v>#REF!</v>
      </c>
      <c r="S7" s="29"/>
      <c r="T7" s="74"/>
      <c r="U7" s="30"/>
      <c r="V7" s="30"/>
      <c r="W7" s="30"/>
      <c r="X7" s="30"/>
      <c r="Y7" s="30"/>
      <c r="Z7" s="30"/>
      <c r="AA7" s="30"/>
      <c r="AB7" s="30"/>
      <c r="AC7" s="30"/>
      <c r="AD7" s="30"/>
      <c r="AE7" s="10"/>
      <c r="AF7" s="63"/>
      <c r="AH7" s="2"/>
      <c r="AJ7" s="62">
        <f t="shared" si="0"/>
        <v>0</v>
      </c>
      <c r="AK7" s="29"/>
      <c r="AL7" s="74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41"/>
      <c r="AX7" s="75"/>
    </row>
    <row r="8" spans="1:51" x14ac:dyDescent="0.25">
      <c r="A8" s="46">
        <v>1.1000000000000001</v>
      </c>
      <c r="B8" s="41"/>
      <c r="C8" s="167" t="s">
        <v>56</v>
      </c>
      <c r="E8" s="114">
        <v>0</v>
      </c>
      <c r="F8" s="41"/>
      <c r="G8" s="7" t="str">
        <f>IF(G6=$E$8,"●","")</f>
        <v/>
      </c>
      <c r="H8" s="7" t="str">
        <f t="shared" ref="H8:L8" si="1">IF(H6=$E$8,"●","")</f>
        <v/>
      </c>
      <c r="I8" s="7" t="str">
        <f t="shared" si="1"/>
        <v/>
      </c>
      <c r="J8" s="6" t="str">
        <f t="shared" si="1"/>
        <v/>
      </c>
      <c r="K8" s="6" t="str">
        <f t="shared" si="1"/>
        <v/>
      </c>
      <c r="L8" s="6" t="str">
        <f t="shared" si="1"/>
        <v>●</v>
      </c>
      <c r="M8" s="11"/>
      <c r="N8" s="28">
        <f>E8*'Weightings RAC'!D10</f>
        <v>0</v>
      </c>
      <c r="P8" s="2"/>
      <c r="Q8" s="4"/>
      <c r="R8" s="62" t="e">
        <f>ROUNDDOWN(#REF!,0)</f>
        <v>#REF!</v>
      </c>
      <c r="S8" s="181">
        <v>4.0999999999999996</v>
      </c>
      <c r="T8" s="182"/>
      <c r="U8" s="182" t="s">
        <v>54</v>
      </c>
      <c r="V8" s="183"/>
      <c r="W8" s="114">
        <v>0</v>
      </c>
      <c r="X8" s="41"/>
      <c r="Y8" s="7" t="str">
        <f t="shared" ref="Y8:AD8" si="2">IF(Y6=$W$8,"●","")</f>
        <v/>
      </c>
      <c r="Z8" s="7" t="str">
        <f t="shared" si="2"/>
        <v/>
      </c>
      <c r="AA8" s="7" t="str">
        <f t="shared" si="2"/>
        <v/>
      </c>
      <c r="AB8" s="6" t="str">
        <f t="shared" si="2"/>
        <v/>
      </c>
      <c r="AC8" s="6" t="str">
        <f t="shared" si="2"/>
        <v/>
      </c>
      <c r="AD8" s="6" t="str">
        <f t="shared" si="2"/>
        <v>●</v>
      </c>
      <c r="AE8" s="14"/>
      <c r="AF8" s="28">
        <f>W8*'Weightings RAC'!D27</f>
        <v>0</v>
      </c>
      <c r="AH8" s="2"/>
      <c r="AJ8" s="62">
        <f t="shared" si="0"/>
        <v>7</v>
      </c>
      <c r="AK8" s="76">
        <v>7.1</v>
      </c>
      <c r="AL8" s="41"/>
      <c r="AM8" s="41" t="s">
        <v>42</v>
      </c>
      <c r="AN8" s="161"/>
      <c r="AO8" s="114">
        <v>0</v>
      </c>
      <c r="AP8" s="41"/>
      <c r="AQ8" s="7" t="str">
        <f>IF(AQ6=$AO$8,"●","")</f>
        <v/>
      </c>
      <c r="AR8" s="7" t="str">
        <f t="shared" ref="AR8:AV8" si="3">IF(AR6=$AO$8,"●","")</f>
        <v/>
      </c>
      <c r="AS8" s="7" t="str">
        <f t="shared" si="3"/>
        <v/>
      </c>
      <c r="AT8" s="6" t="str">
        <f t="shared" si="3"/>
        <v/>
      </c>
      <c r="AU8" s="6" t="str">
        <f t="shared" si="3"/>
        <v/>
      </c>
      <c r="AV8" s="6" t="str">
        <f t="shared" si="3"/>
        <v>●</v>
      </c>
      <c r="AW8" s="14"/>
      <c r="AX8" s="28">
        <f>AO8*'Weightings RAC'!D42</f>
        <v>0</v>
      </c>
    </row>
    <row r="9" spans="1:51" x14ac:dyDescent="0.25">
      <c r="A9" s="47"/>
      <c r="B9" s="48"/>
      <c r="C9" s="224" t="s">
        <v>150</v>
      </c>
      <c r="D9" s="224"/>
      <c r="E9" s="50"/>
      <c r="F9" s="49"/>
      <c r="G9" s="51" t="s">
        <v>73</v>
      </c>
      <c r="H9" s="49"/>
      <c r="I9" s="49"/>
      <c r="J9" s="49"/>
      <c r="K9" s="49"/>
      <c r="L9" s="50" t="s">
        <v>71</v>
      </c>
      <c r="M9" s="25"/>
      <c r="N9" s="53"/>
      <c r="O9" s="77"/>
      <c r="P9" s="3"/>
      <c r="Q9" s="49"/>
      <c r="R9" s="78" t="e">
        <f>ROUNDDOWN(#REF!,0)</f>
        <v>#REF!</v>
      </c>
      <c r="S9" s="184"/>
      <c r="T9" s="185"/>
      <c r="U9" s="186" t="s">
        <v>79</v>
      </c>
      <c r="V9" s="187"/>
      <c r="W9" s="49"/>
      <c r="X9" s="49"/>
      <c r="Y9" s="51" t="s">
        <v>73</v>
      </c>
      <c r="Z9" s="49"/>
      <c r="AA9" s="49"/>
      <c r="AB9" s="49"/>
      <c r="AC9" s="49"/>
      <c r="AD9" s="50" t="s">
        <v>71</v>
      </c>
      <c r="AE9" s="12"/>
      <c r="AF9" s="63"/>
      <c r="AG9" s="77"/>
      <c r="AH9" s="3"/>
      <c r="AI9" s="77"/>
      <c r="AJ9" s="78">
        <f t="shared" si="0"/>
        <v>0</v>
      </c>
      <c r="AK9" s="47"/>
      <c r="AL9" s="48"/>
      <c r="AM9" s="96" t="s">
        <v>143</v>
      </c>
      <c r="AN9" s="49"/>
      <c r="AO9" s="49"/>
      <c r="AP9" s="49"/>
      <c r="AQ9" s="79" t="s">
        <v>73</v>
      </c>
      <c r="AR9" s="52"/>
      <c r="AS9" s="52"/>
      <c r="AT9" s="52"/>
      <c r="AU9" s="52"/>
      <c r="AV9" s="50" t="s">
        <v>71</v>
      </c>
      <c r="AW9" s="12"/>
      <c r="AX9" s="80"/>
    </row>
    <row r="10" spans="1:51" x14ac:dyDescent="0.25">
      <c r="A10" s="46">
        <v>1.2</v>
      </c>
      <c r="B10" s="41"/>
      <c r="C10" s="167" t="s">
        <v>57</v>
      </c>
      <c r="E10" s="114">
        <v>0</v>
      </c>
      <c r="F10" s="41"/>
      <c r="G10" s="7" t="str">
        <f>IF(G6=$E$10,"●","")</f>
        <v/>
      </c>
      <c r="H10" s="7" t="str">
        <f t="shared" ref="H10:L10" si="4">IF(H6=$E$10,"●","")</f>
        <v/>
      </c>
      <c r="I10" s="7" t="str">
        <f t="shared" si="4"/>
        <v/>
      </c>
      <c r="J10" s="6" t="str">
        <f t="shared" si="4"/>
        <v/>
      </c>
      <c r="K10" s="6" t="str">
        <f t="shared" si="4"/>
        <v/>
      </c>
      <c r="L10" s="6" t="str">
        <f t="shared" si="4"/>
        <v>●</v>
      </c>
      <c r="M10" s="11"/>
      <c r="N10" s="28">
        <f>E10*'Weightings RAC'!D11</f>
        <v>0</v>
      </c>
      <c r="P10" s="2"/>
      <c r="Q10" s="4"/>
      <c r="R10" s="62"/>
      <c r="S10" s="181">
        <v>4.2</v>
      </c>
      <c r="T10" s="182"/>
      <c r="U10" s="182" t="s">
        <v>65</v>
      </c>
      <c r="V10" s="183"/>
      <c r="W10" s="114">
        <v>0</v>
      </c>
      <c r="X10" s="41"/>
      <c r="Y10" s="7" t="str">
        <f t="shared" ref="Y10:AD10" si="5">IF(Y6=$W$10,"●","")</f>
        <v/>
      </c>
      <c r="Z10" s="7" t="str">
        <f t="shared" si="5"/>
        <v/>
      </c>
      <c r="AA10" s="7" t="str">
        <f t="shared" si="5"/>
        <v/>
      </c>
      <c r="AB10" s="6" t="str">
        <f t="shared" si="5"/>
        <v/>
      </c>
      <c r="AC10" s="6" t="str">
        <f t="shared" si="5"/>
        <v/>
      </c>
      <c r="AD10" s="6" t="str">
        <f t="shared" si="5"/>
        <v>●</v>
      </c>
      <c r="AE10" s="14"/>
      <c r="AF10" s="28">
        <f>W10*'Weightings RAC'!D28</f>
        <v>0</v>
      </c>
      <c r="AH10" s="2"/>
      <c r="AJ10" s="62">
        <f t="shared" si="0"/>
        <v>7</v>
      </c>
      <c r="AK10" s="46">
        <v>7.2</v>
      </c>
      <c r="AL10" s="41"/>
      <c r="AM10" s="41" t="s">
        <v>43</v>
      </c>
      <c r="AN10" s="161"/>
      <c r="AO10" s="114">
        <v>0</v>
      </c>
      <c r="AP10" s="41"/>
      <c r="AQ10" s="7" t="str">
        <f t="shared" ref="AQ10:AV10" si="6">IF(AQ6=$AO$10,"●","")</f>
        <v/>
      </c>
      <c r="AR10" s="7" t="str">
        <f t="shared" si="6"/>
        <v/>
      </c>
      <c r="AS10" s="7" t="str">
        <f t="shared" si="6"/>
        <v/>
      </c>
      <c r="AT10" s="6" t="str">
        <f t="shared" si="6"/>
        <v/>
      </c>
      <c r="AU10" s="6" t="str">
        <f t="shared" si="6"/>
        <v/>
      </c>
      <c r="AV10" s="6" t="str">
        <f t="shared" si="6"/>
        <v>●</v>
      </c>
      <c r="AW10" s="14"/>
      <c r="AX10" s="28">
        <f>AO10*'Weightings RAC'!D43</f>
        <v>0</v>
      </c>
    </row>
    <row r="11" spans="1:51" ht="30" customHeight="1" x14ac:dyDescent="0.25">
      <c r="A11" s="47"/>
      <c r="B11" s="48"/>
      <c r="C11" s="224" t="s">
        <v>151</v>
      </c>
      <c r="D11" s="224"/>
      <c r="E11" s="50"/>
      <c r="F11" s="49"/>
      <c r="G11" s="51" t="s">
        <v>73</v>
      </c>
      <c r="H11" s="49"/>
      <c r="I11" s="49"/>
      <c r="J11" s="49"/>
      <c r="K11" s="49"/>
      <c r="L11" s="50" t="s">
        <v>71</v>
      </c>
      <c r="M11" s="25"/>
      <c r="N11" s="53"/>
      <c r="O11" s="77"/>
      <c r="P11" s="3"/>
      <c r="Q11" s="49"/>
      <c r="R11" s="78"/>
      <c r="S11" s="184"/>
      <c r="T11" s="185"/>
      <c r="U11" s="186" t="s">
        <v>66</v>
      </c>
      <c r="V11" s="188"/>
      <c r="W11" s="49"/>
      <c r="X11" s="49"/>
      <c r="Y11" s="51" t="s">
        <v>73</v>
      </c>
      <c r="Z11" s="49"/>
      <c r="AA11" s="49"/>
      <c r="AB11" s="49"/>
      <c r="AC11" s="49"/>
      <c r="AD11" s="50" t="s">
        <v>71</v>
      </c>
      <c r="AE11" s="12"/>
      <c r="AF11" s="65"/>
      <c r="AG11" s="77"/>
      <c r="AH11" s="3"/>
      <c r="AI11" s="77"/>
      <c r="AJ11" s="78">
        <f t="shared" si="0"/>
        <v>0</v>
      </c>
      <c r="AK11" s="47"/>
      <c r="AL11" s="48"/>
      <c r="AM11" s="224" t="s">
        <v>144</v>
      </c>
      <c r="AN11" s="224"/>
      <c r="AO11" s="49"/>
      <c r="AP11" s="49"/>
      <c r="AQ11" s="79" t="s">
        <v>73</v>
      </c>
      <c r="AR11" s="52"/>
      <c r="AS11" s="52"/>
      <c r="AT11" s="52"/>
      <c r="AU11" s="52"/>
      <c r="AV11" s="50" t="s">
        <v>71</v>
      </c>
      <c r="AW11" s="12"/>
      <c r="AX11" s="75"/>
    </row>
    <row r="12" spans="1:51" x14ac:dyDescent="0.25">
      <c r="A12" s="46">
        <v>1.3</v>
      </c>
      <c r="B12" s="41"/>
      <c r="C12" s="167" t="s">
        <v>78</v>
      </c>
      <c r="E12" s="114">
        <v>0</v>
      </c>
      <c r="F12" s="41"/>
      <c r="G12" s="7" t="str">
        <f>IF(G6=$E$12,"●","")</f>
        <v/>
      </c>
      <c r="H12" s="7" t="str">
        <f t="shared" ref="H12:L12" si="7">IF(H6=$E$12,"●","")</f>
        <v/>
      </c>
      <c r="I12" s="7" t="str">
        <f t="shared" si="7"/>
        <v/>
      </c>
      <c r="J12" s="6" t="str">
        <f t="shared" si="7"/>
        <v/>
      </c>
      <c r="K12" s="6" t="str">
        <f t="shared" si="7"/>
        <v/>
      </c>
      <c r="L12" s="6" t="str">
        <f t="shared" si="7"/>
        <v>●</v>
      </c>
      <c r="M12" s="11"/>
      <c r="N12" s="28">
        <f>E12*'Weightings RAC'!D12</f>
        <v>0</v>
      </c>
      <c r="P12" s="2"/>
      <c r="Q12" s="4"/>
      <c r="R12" s="62"/>
      <c r="S12" s="47"/>
      <c r="T12" s="48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25"/>
      <c r="AF12" s="75"/>
      <c r="AH12" s="2"/>
      <c r="AJ12" s="62" t="e">
        <f>ROUNDDOWN(#REF!,0)</f>
        <v>#REF!</v>
      </c>
      <c r="AK12" s="46"/>
      <c r="AL12" s="48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25"/>
      <c r="AX12" s="83"/>
    </row>
    <row r="13" spans="1:51" ht="16.5" customHeight="1" x14ac:dyDescent="0.25">
      <c r="A13" s="47"/>
      <c r="B13" s="48"/>
      <c r="C13" s="224" t="s">
        <v>152</v>
      </c>
      <c r="D13" s="224"/>
      <c r="E13" s="50"/>
      <c r="F13" s="49"/>
      <c r="G13" s="51" t="s">
        <v>119</v>
      </c>
      <c r="H13" s="49"/>
      <c r="I13" s="49"/>
      <c r="J13" s="49"/>
      <c r="K13" s="49"/>
      <c r="L13" s="50" t="s">
        <v>71</v>
      </c>
      <c r="M13" s="25"/>
      <c r="N13" s="53"/>
      <c r="O13" s="77"/>
      <c r="P13" s="3"/>
      <c r="Q13" s="49"/>
      <c r="R13" s="78"/>
      <c r="S13" s="54"/>
      <c r="T13" s="4"/>
      <c r="U13" s="18" t="s">
        <v>4</v>
      </c>
      <c r="V13" s="19"/>
      <c r="W13" s="20">
        <f>SUM(W6:W11)</f>
        <v>0</v>
      </c>
      <c r="X13" s="19"/>
      <c r="Y13" s="21"/>
      <c r="Z13" s="21"/>
      <c r="AA13" s="21"/>
      <c r="AB13" s="21"/>
      <c r="AC13" s="22"/>
      <c r="AD13" s="22"/>
      <c r="AE13" s="21"/>
      <c r="AF13" s="24">
        <f>SUM(AF8:AF10)</f>
        <v>0</v>
      </c>
      <c r="AG13" s="77"/>
      <c r="AH13" s="3"/>
      <c r="AI13" s="77"/>
      <c r="AJ13" s="78" t="e">
        <f>ROUNDDOWN(#REF!,0)</f>
        <v>#REF!</v>
      </c>
      <c r="AK13" s="54"/>
      <c r="AL13" s="4"/>
      <c r="AM13" s="18" t="s">
        <v>4</v>
      </c>
      <c r="AN13" s="19"/>
      <c r="AO13" s="20">
        <f>SUM(AO7:AO11)</f>
        <v>0</v>
      </c>
      <c r="AP13" s="19"/>
      <c r="AQ13" s="21"/>
      <c r="AR13" s="21"/>
      <c r="AS13" s="21"/>
      <c r="AT13" s="21"/>
      <c r="AU13" s="22"/>
      <c r="AV13" s="22"/>
      <c r="AW13" s="21"/>
      <c r="AX13" s="24">
        <f>SUM(AX8:AX11)</f>
        <v>0</v>
      </c>
    </row>
    <row r="14" spans="1:51" x14ac:dyDescent="0.25">
      <c r="A14" s="46">
        <v>1.4</v>
      </c>
      <c r="B14" s="41"/>
      <c r="C14" s="167" t="s">
        <v>138</v>
      </c>
      <c r="E14" s="114">
        <v>0</v>
      </c>
      <c r="F14" s="41"/>
      <c r="G14" s="7" t="str">
        <f>IF(G6=$E$14,"●","")</f>
        <v/>
      </c>
      <c r="H14" s="7" t="str">
        <f t="shared" ref="H14:L14" si="8">IF(H6=$E$14,"●","")</f>
        <v/>
      </c>
      <c r="I14" s="7" t="str">
        <f t="shared" si="8"/>
        <v/>
      </c>
      <c r="J14" s="6" t="str">
        <f t="shared" si="8"/>
        <v/>
      </c>
      <c r="K14" s="6" t="str">
        <f t="shared" si="8"/>
        <v/>
      </c>
      <c r="L14" s="6" t="str">
        <f t="shared" si="8"/>
        <v>●</v>
      </c>
      <c r="M14" s="11"/>
      <c r="N14" s="99">
        <f>E14*'Weightings RAC'!D13</f>
        <v>0</v>
      </c>
      <c r="P14" s="2"/>
      <c r="Q14" s="4"/>
      <c r="R14" s="62"/>
      <c r="S14" s="55"/>
      <c r="T14" s="5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112"/>
      <c r="AF14" s="111"/>
      <c r="AH14" s="2"/>
      <c r="AJ14" s="62" t="e">
        <f>ROUNDDOWN(#REF!,0)</f>
        <v>#REF!</v>
      </c>
      <c r="AK14" s="55"/>
      <c r="AL14" s="5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112"/>
      <c r="AX14" s="113"/>
    </row>
    <row r="15" spans="1:51" x14ac:dyDescent="0.25">
      <c r="A15" s="47"/>
      <c r="B15" s="48"/>
      <c r="C15" s="96" t="s">
        <v>139</v>
      </c>
      <c r="D15" s="49"/>
      <c r="E15" s="50"/>
      <c r="F15" s="49"/>
      <c r="G15" s="51" t="s">
        <v>73</v>
      </c>
      <c r="H15" s="49"/>
      <c r="I15" s="49"/>
      <c r="J15" s="49"/>
      <c r="K15" s="49"/>
      <c r="L15" s="50" t="s">
        <v>71</v>
      </c>
      <c r="M15" s="49"/>
      <c r="N15" s="53"/>
      <c r="O15" s="77"/>
      <c r="P15" s="3"/>
      <c r="Q15" s="49"/>
      <c r="R15" s="78"/>
      <c r="S15" s="29"/>
      <c r="T15" s="30"/>
      <c r="U15" s="30"/>
      <c r="V15" s="30"/>
      <c r="W15" s="32"/>
      <c r="X15" s="32"/>
      <c r="Y15" s="223" t="s">
        <v>0</v>
      </c>
      <c r="Z15" s="223"/>
      <c r="AA15" s="223"/>
      <c r="AB15" s="223"/>
      <c r="AC15" s="223"/>
      <c r="AD15" s="223"/>
      <c r="AE15" s="26"/>
      <c r="AF15" s="63"/>
      <c r="AG15" s="77"/>
      <c r="AH15" s="3"/>
      <c r="AI15" s="77"/>
      <c r="AJ15" s="78" t="e">
        <f>ROUNDDOWN(#REF!,0)</f>
        <v>#REF!</v>
      </c>
      <c r="AK15" s="29"/>
      <c r="AL15" s="30"/>
      <c r="AM15" s="30"/>
      <c r="AN15" s="30"/>
      <c r="AO15" s="32"/>
      <c r="AP15" s="32"/>
      <c r="AQ15" s="223" t="s">
        <v>0</v>
      </c>
      <c r="AR15" s="223"/>
      <c r="AS15" s="223"/>
      <c r="AT15" s="223"/>
      <c r="AU15" s="223"/>
      <c r="AV15" s="223"/>
      <c r="AW15" s="26"/>
      <c r="AX15" s="63"/>
      <c r="AY15" s="27"/>
    </row>
    <row r="16" spans="1:51" ht="24.6" customHeight="1" x14ac:dyDescent="0.25">
      <c r="A16" s="47"/>
      <c r="B16" s="48"/>
      <c r="C16" s="49"/>
      <c r="D16" s="49"/>
      <c r="E16" s="50"/>
      <c r="F16" s="49"/>
      <c r="G16" s="81"/>
      <c r="H16" s="49"/>
      <c r="I16" s="82"/>
      <c r="J16" s="49"/>
      <c r="K16" s="49"/>
      <c r="L16" s="82"/>
      <c r="M16" s="49"/>
      <c r="N16" s="53"/>
      <c r="P16" s="2"/>
      <c r="Q16" s="4"/>
      <c r="R16" s="62"/>
      <c r="S16" s="70" t="s">
        <v>12</v>
      </c>
      <c r="T16" s="35" t="s">
        <v>44</v>
      </c>
      <c r="U16" s="36"/>
      <c r="V16" s="162"/>
      <c r="W16" s="94" t="s">
        <v>8</v>
      </c>
      <c r="X16" s="37"/>
      <c r="Y16" s="38">
        <v>5</v>
      </c>
      <c r="Z16" s="38">
        <v>4</v>
      </c>
      <c r="AA16" s="38">
        <v>3</v>
      </c>
      <c r="AB16" s="38">
        <v>2</v>
      </c>
      <c r="AC16" s="38">
        <v>1</v>
      </c>
      <c r="AD16" s="38">
        <v>0</v>
      </c>
      <c r="AE16" s="16"/>
      <c r="AF16" s="86"/>
      <c r="AH16" s="2"/>
      <c r="AJ16" s="62" t="e">
        <f>ROUNDDOWN(#REF!,0)</f>
        <v>#REF!</v>
      </c>
      <c r="AK16" s="70" t="s">
        <v>15</v>
      </c>
      <c r="AL16" s="35" t="s">
        <v>39</v>
      </c>
      <c r="AM16" s="36"/>
      <c r="AN16" s="36"/>
      <c r="AO16" s="94" t="s">
        <v>8</v>
      </c>
      <c r="AP16" s="37"/>
      <c r="AQ16" s="38">
        <v>5</v>
      </c>
      <c r="AR16" s="38">
        <v>4</v>
      </c>
      <c r="AS16" s="38">
        <v>3</v>
      </c>
      <c r="AT16" s="38">
        <v>2</v>
      </c>
      <c r="AU16" s="38">
        <v>1</v>
      </c>
      <c r="AV16" s="38">
        <v>0</v>
      </c>
      <c r="AW16" s="16"/>
      <c r="AX16" s="193"/>
    </row>
    <row r="17" spans="1:50" x14ac:dyDescent="0.25">
      <c r="A17" s="54"/>
      <c r="B17" s="4"/>
      <c r="C17" s="18" t="s">
        <v>4</v>
      </c>
      <c r="D17" s="19"/>
      <c r="E17" s="20">
        <f>SUM(E8:E15)</f>
        <v>0</v>
      </c>
      <c r="F17" s="19"/>
      <c r="G17" s="21"/>
      <c r="H17" s="21"/>
      <c r="I17" s="21"/>
      <c r="J17" s="21"/>
      <c r="K17" s="22"/>
      <c r="L17" s="22"/>
      <c r="M17" s="22"/>
      <c r="N17" s="106">
        <f>(SUM(N8:N15))</f>
        <v>0</v>
      </c>
      <c r="O17" s="77"/>
      <c r="P17" s="3"/>
      <c r="Q17" s="49"/>
      <c r="R17" s="78"/>
      <c r="S17" s="29"/>
      <c r="T17" s="74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10"/>
      <c r="AF17" s="63"/>
      <c r="AG17" s="77"/>
      <c r="AH17" s="3"/>
      <c r="AI17" s="77"/>
      <c r="AJ17" s="78" t="e">
        <f>ROUNDDOWN(#REF!,0)</f>
        <v>#REF!</v>
      </c>
      <c r="AK17" s="29"/>
      <c r="AL17" s="74"/>
      <c r="AM17" s="30"/>
      <c r="AN17" s="30"/>
      <c r="AO17" s="30"/>
      <c r="AP17" s="30"/>
      <c r="AQ17" s="30"/>
      <c r="AR17" s="30"/>
      <c r="AS17" s="30"/>
      <c r="AT17" s="30"/>
      <c r="AU17" s="30"/>
      <c r="AV17" s="41"/>
      <c r="AW17" s="10"/>
      <c r="AX17" s="83"/>
    </row>
    <row r="18" spans="1:50" ht="12.9" customHeight="1" x14ac:dyDescent="0.25">
      <c r="A18" s="55"/>
      <c r="B18" s="56"/>
      <c r="C18" s="36"/>
      <c r="D18" s="36"/>
      <c r="E18" s="57"/>
      <c r="F18" s="36"/>
      <c r="G18" s="36"/>
      <c r="H18" s="36"/>
      <c r="I18" s="36"/>
      <c r="J18" s="36"/>
      <c r="K18" s="36"/>
      <c r="L18" s="36"/>
      <c r="M18" s="36"/>
      <c r="N18" s="105"/>
      <c r="O18" s="77"/>
      <c r="P18" s="3"/>
      <c r="Q18" s="49"/>
      <c r="R18" s="78"/>
      <c r="S18" s="46">
        <v>5.0999999999999996</v>
      </c>
      <c r="T18" s="41"/>
      <c r="U18" s="41" t="s">
        <v>72</v>
      </c>
      <c r="V18" s="161"/>
      <c r="W18" s="114">
        <v>0</v>
      </c>
      <c r="X18" s="41"/>
      <c r="Y18" s="7" t="str">
        <f t="shared" ref="Y18:AD18" si="9">IF(Y16=$W$18,"●","")</f>
        <v/>
      </c>
      <c r="Z18" s="7" t="str">
        <f t="shared" si="9"/>
        <v/>
      </c>
      <c r="AA18" s="7" t="str">
        <f t="shared" si="9"/>
        <v/>
      </c>
      <c r="AB18" s="6" t="str">
        <f t="shared" si="9"/>
        <v/>
      </c>
      <c r="AC18" s="6" t="str">
        <f t="shared" si="9"/>
        <v/>
      </c>
      <c r="AD18" s="6" t="str">
        <f t="shared" si="9"/>
        <v>●</v>
      </c>
      <c r="AE18" s="14"/>
      <c r="AF18" s="90">
        <f>W18*'Weightings RAC'!D31</f>
        <v>0</v>
      </c>
      <c r="AG18" s="77"/>
      <c r="AH18" s="3"/>
      <c r="AI18" s="77"/>
      <c r="AJ18" s="78"/>
      <c r="AK18" s="46">
        <v>8.1</v>
      </c>
      <c r="AL18" s="41"/>
      <c r="AM18" s="167" t="s">
        <v>55</v>
      </c>
      <c r="AN18" s="173"/>
      <c r="AO18" s="114">
        <v>0</v>
      </c>
      <c r="AP18" s="41"/>
      <c r="AQ18" s="7" t="str">
        <f>IF(AQ16=$AO$18,"●","")</f>
        <v/>
      </c>
      <c r="AR18" s="7" t="str">
        <f t="shared" ref="AR18:AV18" si="10">IF(AR16=$AO$18,"●","")</f>
        <v/>
      </c>
      <c r="AS18" s="7" t="str">
        <f t="shared" si="10"/>
        <v/>
      </c>
      <c r="AT18" s="7" t="str">
        <f t="shared" si="10"/>
        <v/>
      </c>
      <c r="AU18" s="6" t="str">
        <f t="shared" si="10"/>
        <v/>
      </c>
      <c r="AV18" s="6" t="str">
        <f t="shared" si="10"/>
        <v>●</v>
      </c>
      <c r="AW18" s="14"/>
      <c r="AX18" s="28">
        <f>AO18*'Weightings RAC'!D48</f>
        <v>0</v>
      </c>
    </row>
    <row r="19" spans="1:50" x14ac:dyDescent="0.25">
      <c r="A19" s="29"/>
      <c r="B19" s="30"/>
      <c r="C19" s="30"/>
      <c r="D19" s="30"/>
      <c r="E19" s="31"/>
      <c r="F19" s="32"/>
      <c r="G19" s="223" t="s">
        <v>0</v>
      </c>
      <c r="H19" s="223"/>
      <c r="I19" s="223"/>
      <c r="J19" s="223"/>
      <c r="K19" s="223"/>
      <c r="L19" s="223"/>
      <c r="M19" s="223"/>
      <c r="N19" s="33"/>
      <c r="P19" s="2"/>
      <c r="Q19" s="4"/>
      <c r="R19" s="62" t="e">
        <f>ROUNDDOWN(#REF!,0)</f>
        <v>#REF!</v>
      </c>
      <c r="S19" s="47"/>
      <c r="T19" s="48"/>
      <c r="U19" s="97" t="s">
        <v>154</v>
      </c>
      <c r="V19" s="49"/>
      <c r="W19" s="49"/>
      <c r="X19" s="49"/>
      <c r="Y19" s="51" t="s">
        <v>70</v>
      </c>
      <c r="Z19" s="49"/>
      <c r="AA19" s="49"/>
      <c r="AB19" s="49"/>
      <c r="AC19" s="49"/>
      <c r="AD19" s="50" t="s">
        <v>71</v>
      </c>
      <c r="AE19" s="12"/>
      <c r="AF19" s="63"/>
      <c r="AH19" s="2"/>
      <c r="AJ19" s="62" t="e">
        <f>ROUNDDOWN(#REF!,0)</f>
        <v>#REF!</v>
      </c>
      <c r="AK19" s="47"/>
      <c r="AL19" s="48"/>
      <c r="AM19" s="224" t="s">
        <v>153</v>
      </c>
      <c r="AN19" s="224"/>
      <c r="AO19" s="49"/>
      <c r="AP19" s="49"/>
      <c r="AQ19" s="79" t="s">
        <v>73</v>
      </c>
      <c r="AR19" s="52"/>
      <c r="AS19" s="52"/>
      <c r="AT19" s="52"/>
      <c r="AU19" s="52"/>
      <c r="AV19" s="50" t="s">
        <v>71</v>
      </c>
      <c r="AW19" s="12"/>
      <c r="AX19" s="65"/>
    </row>
    <row r="20" spans="1:50" ht="12.9" customHeight="1" x14ac:dyDescent="0.25">
      <c r="A20" s="34">
        <v>2</v>
      </c>
      <c r="B20" s="168" t="s">
        <v>50</v>
      </c>
      <c r="C20" s="168"/>
      <c r="D20" s="162"/>
      <c r="E20" s="94" t="s">
        <v>8</v>
      </c>
      <c r="F20" s="37"/>
      <c r="G20" s="38">
        <f t="shared" ref="G20:L20" si="11">G6</f>
        <v>5</v>
      </c>
      <c r="H20" s="38">
        <f t="shared" si="11"/>
        <v>4</v>
      </c>
      <c r="I20" s="38">
        <f t="shared" si="11"/>
        <v>3</v>
      </c>
      <c r="J20" s="38">
        <f t="shared" si="11"/>
        <v>2</v>
      </c>
      <c r="K20" s="38">
        <f t="shared" si="11"/>
        <v>1</v>
      </c>
      <c r="L20" s="38">
        <f t="shared" si="11"/>
        <v>0</v>
      </c>
      <c r="M20" s="38"/>
      <c r="N20" s="39"/>
      <c r="O20" s="4"/>
      <c r="P20" s="2"/>
      <c r="Q20" s="4"/>
      <c r="R20" s="62" t="e">
        <f>ROUNDDOWN(#REF!,0)</f>
        <v>#REF!</v>
      </c>
      <c r="S20" s="181">
        <v>5.2</v>
      </c>
      <c r="T20" s="182"/>
      <c r="U20" s="182" t="s">
        <v>67</v>
      </c>
      <c r="V20" s="183"/>
      <c r="W20" s="114">
        <v>0</v>
      </c>
      <c r="X20" s="41"/>
      <c r="Y20" s="7" t="str">
        <f t="shared" ref="Y20:AD20" si="12">IF(Y16=$W$20,"●","")</f>
        <v/>
      </c>
      <c r="Z20" s="7" t="str">
        <f t="shared" si="12"/>
        <v/>
      </c>
      <c r="AA20" s="7" t="str">
        <f t="shared" si="12"/>
        <v/>
      </c>
      <c r="AB20" s="6" t="str">
        <f t="shared" si="12"/>
        <v/>
      </c>
      <c r="AC20" s="6" t="str">
        <f t="shared" si="12"/>
        <v/>
      </c>
      <c r="AD20" s="6" t="str">
        <f t="shared" si="12"/>
        <v>●</v>
      </c>
      <c r="AE20" s="14"/>
      <c r="AF20" s="90">
        <f>W20*'Weightings RAC'!D32</f>
        <v>0</v>
      </c>
      <c r="AH20" s="2"/>
      <c r="AJ20" s="62">
        <f>ROUNDDOWN(AK14,0)</f>
        <v>0</v>
      </c>
      <c r="AK20" s="46">
        <v>8.1999999999999993</v>
      </c>
      <c r="AL20" s="41"/>
      <c r="AM20" s="167" t="s">
        <v>76</v>
      </c>
      <c r="AN20" s="173"/>
      <c r="AO20" s="114">
        <v>0</v>
      </c>
      <c r="AP20" s="41"/>
      <c r="AQ20" s="7" t="str">
        <f>IF(AQ16=$AO$20,"●","")</f>
        <v/>
      </c>
      <c r="AR20" s="7" t="str">
        <f t="shared" ref="AR20:AV20" si="13">IF(AR16=$AO$20,"●","")</f>
        <v/>
      </c>
      <c r="AS20" s="7" t="str">
        <f t="shared" si="13"/>
        <v/>
      </c>
      <c r="AT20" s="6" t="str">
        <f t="shared" si="13"/>
        <v/>
      </c>
      <c r="AU20" s="6" t="str">
        <f t="shared" si="13"/>
        <v/>
      </c>
      <c r="AV20" s="6" t="str">
        <f t="shared" si="13"/>
        <v>●</v>
      </c>
      <c r="AW20" s="14"/>
      <c r="AX20" s="28">
        <f>AO20*'Weightings RAC'!D49</f>
        <v>0</v>
      </c>
    </row>
    <row r="21" spans="1:50" ht="12.9" customHeight="1" x14ac:dyDescent="0.25">
      <c r="A21" s="29"/>
      <c r="B21" s="74"/>
      <c r="C21" s="169"/>
      <c r="D21" s="30"/>
      <c r="E21" s="84"/>
      <c r="F21" s="30"/>
      <c r="G21" s="30"/>
      <c r="H21" s="30"/>
      <c r="I21" s="30"/>
      <c r="J21" s="30"/>
      <c r="K21" s="30"/>
      <c r="L21" s="30"/>
      <c r="M21" s="30"/>
      <c r="N21" s="45"/>
      <c r="P21" s="2"/>
      <c r="Q21" s="4"/>
      <c r="R21" s="62">
        <f>ROUNDDOWN(S5,0)</f>
        <v>0</v>
      </c>
      <c r="S21" s="184"/>
      <c r="T21" s="185"/>
      <c r="U21" s="186" t="s">
        <v>74</v>
      </c>
      <c r="V21" s="188"/>
      <c r="W21" s="49"/>
      <c r="X21" s="49"/>
      <c r="Y21" s="51" t="s">
        <v>70</v>
      </c>
      <c r="Z21" s="49"/>
      <c r="AA21" s="49"/>
      <c r="AB21" s="49"/>
      <c r="AC21" s="49"/>
      <c r="AD21" s="50" t="s">
        <v>71</v>
      </c>
      <c r="AE21" s="12"/>
      <c r="AF21" s="63"/>
      <c r="AH21" s="2"/>
      <c r="AJ21" s="62">
        <f t="shared" ref="AJ21:AJ27" si="14">ROUNDDOWN(AK15,0)</f>
        <v>0</v>
      </c>
      <c r="AK21" s="47"/>
      <c r="AL21" s="48"/>
      <c r="AM21" s="224" t="s">
        <v>130</v>
      </c>
      <c r="AN21" s="224"/>
      <c r="AO21" s="49"/>
      <c r="AP21" s="49"/>
      <c r="AQ21" s="79" t="s">
        <v>73</v>
      </c>
      <c r="AR21" s="52"/>
      <c r="AS21" s="52"/>
      <c r="AT21" s="52"/>
      <c r="AU21" s="52"/>
      <c r="AV21" s="50" t="s">
        <v>71</v>
      </c>
      <c r="AW21" s="12"/>
      <c r="AX21" s="75"/>
    </row>
    <row r="22" spans="1:50" x14ac:dyDescent="0.25">
      <c r="A22" s="46">
        <v>2.1</v>
      </c>
      <c r="B22" s="41"/>
      <c r="C22" s="167" t="s">
        <v>58</v>
      </c>
      <c r="D22" s="161"/>
      <c r="E22" s="114">
        <v>0</v>
      </c>
      <c r="F22" s="41"/>
      <c r="G22" s="7" t="str">
        <f t="shared" ref="G22:L22" si="15">IF(G20=$E$22,"●","")</f>
        <v/>
      </c>
      <c r="H22" s="7" t="str">
        <f t="shared" si="15"/>
        <v/>
      </c>
      <c r="I22" s="7" t="str">
        <f t="shared" si="15"/>
        <v/>
      </c>
      <c r="J22" s="6" t="str">
        <f t="shared" si="15"/>
        <v/>
      </c>
      <c r="K22" s="6" t="str">
        <f t="shared" si="15"/>
        <v/>
      </c>
      <c r="L22" s="6" t="str">
        <f t="shared" si="15"/>
        <v>●</v>
      </c>
      <c r="M22" s="11"/>
      <c r="N22" s="28">
        <f>E22*'Weightings RAC'!D16</f>
        <v>0</v>
      </c>
      <c r="P22" s="2"/>
      <c r="Q22" s="4"/>
      <c r="R22" s="62" t="e">
        <f>ROUNDDOWN(S6,0)</f>
        <v>#VALUE!</v>
      </c>
      <c r="S22" s="46">
        <v>5.3</v>
      </c>
      <c r="T22" s="41"/>
      <c r="U22" s="41" t="s">
        <v>68</v>
      </c>
      <c r="V22" s="161"/>
      <c r="W22" s="114">
        <v>0</v>
      </c>
      <c r="X22" s="41"/>
      <c r="Y22" s="7" t="str">
        <f t="shared" ref="Y22:AD22" si="16">IF(Y16=$W$22,"●","")</f>
        <v/>
      </c>
      <c r="Z22" s="7" t="str">
        <f t="shared" si="16"/>
        <v/>
      </c>
      <c r="AA22" s="7" t="str">
        <f t="shared" si="16"/>
        <v/>
      </c>
      <c r="AB22" s="6" t="str">
        <f t="shared" si="16"/>
        <v/>
      </c>
      <c r="AC22" s="6" t="str">
        <f t="shared" si="16"/>
        <v/>
      </c>
      <c r="AD22" s="6" t="str">
        <f t="shared" si="16"/>
        <v>●</v>
      </c>
      <c r="AE22" s="14"/>
      <c r="AF22" s="90">
        <f>W22*'Weightings RAC'!D33</f>
        <v>0</v>
      </c>
      <c r="AH22" s="2"/>
      <c r="AJ22" s="62" t="e">
        <f t="shared" si="14"/>
        <v>#VALUE!</v>
      </c>
      <c r="AK22" s="47"/>
      <c r="AL22" s="48"/>
      <c r="AM22" s="224"/>
      <c r="AN22" s="224"/>
      <c r="AO22" s="49"/>
      <c r="AP22" s="49"/>
      <c r="AQ22" s="49"/>
      <c r="AR22" s="49"/>
      <c r="AS22" s="49"/>
      <c r="AT22" s="49"/>
      <c r="AU22" s="49"/>
      <c r="AV22" s="49"/>
      <c r="AW22" s="25"/>
      <c r="AX22" s="75"/>
    </row>
    <row r="23" spans="1:50" ht="12.9" customHeight="1" x14ac:dyDescent="0.25">
      <c r="A23" s="47"/>
      <c r="B23" s="48"/>
      <c r="C23" s="96" t="s">
        <v>132</v>
      </c>
      <c r="D23" s="49"/>
      <c r="E23" s="50"/>
      <c r="F23" s="49"/>
      <c r="G23" s="51" t="s">
        <v>73</v>
      </c>
      <c r="H23" s="49"/>
      <c r="I23" s="49"/>
      <c r="J23" s="49"/>
      <c r="K23" s="49"/>
      <c r="L23" s="50" t="s">
        <v>71</v>
      </c>
      <c r="M23" s="25"/>
      <c r="N23" s="53"/>
      <c r="P23" s="2"/>
      <c r="Q23" s="4"/>
      <c r="R23" s="62">
        <f>ROUNDDOWN(S7,0)</f>
        <v>0</v>
      </c>
      <c r="S23" s="47"/>
      <c r="T23" s="48"/>
      <c r="U23" s="96" t="s">
        <v>80</v>
      </c>
      <c r="V23" s="49"/>
      <c r="W23" s="49"/>
      <c r="X23" s="49"/>
      <c r="Y23" s="51" t="s">
        <v>70</v>
      </c>
      <c r="Z23" s="49"/>
      <c r="AA23" s="49"/>
      <c r="AB23" s="49"/>
      <c r="AC23" s="49"/>
      <c r="AD23" s="50" t="s">
        <v>71</v>
      </c>
      <c r="AE23" s="12"/>
      <c r="AF23" s="75"/>
      <c r="AH23" s="2"/>
      <c r="AJ23" s="62">
        <f t="shared" si="14"/>
        <v>0</v>
      </c>
      <c r="AK23" s="54"/>
      <c r="AL23" s="4"/>
      <c r="AM23" s="18" t="s">
        <v>4</v>
      </c>
      <c r="AN23" s="19"/>
      <c r="AO23" s="20">
        <f>SUM(AO18:AO21)</f>
        <v>0</v>
      </c>
      <c r="AP23" s="19"/>
      <c r="AQ23" s="21"/>
      <c r="AR23" s="21"/>
      <c r="AS23" s="21"/>
      <c r="AT23" s="21"/>
      <c r="AU23" s="22"/>
      <c r="AV23" s="22"/>
      <c r="AW23" s="21"/>
      <c r="AX23" s="24">
        <f>SUM(AX18:AX21)</f>
        <v>0</v>
      </c>
    </row>
    <row r="24" spans="1:50" x14ac:dyDescent="0.25">
      <c r="A24" s="46">
        <v>2.2000000000000002</v>
      </c>
      <c r="B24" s="41"/>
      <c r="C24" s="167" t="s">
        <v>51</v>
      </c>
      <c r="D24" s="161"/>
      <c r="E24" s="114">
        <v>0</v>
      </c>
      <c r="F24" s="41"/>
      <c r="G24" s="7" t="str">
        <f t="shared" ref="G24:L24" si="17">IF(G20=$E$24,"●","")</f>
        <v/>
      </c>
      <c r="H24" s="7" t="str">
        <f t="shared" si="17"/>
        <v/>
      </c>
      <c r="I24" s="7" t="str">
        <f t="shared" si="17"/>
        <v/>
      </c>
      <c r="J24" s="6" t="str">
        <f t="shared" si="17"/>
        <v/>
      </c>
      <c r="K24" s="6" t="str">
        <f t="shared" si="17"/>
        <v/>
      </c>
      <c r="L24" s="6" t="str">
        <f t="shared" si="17"/>
        <v>●</v>
      </c>
      <c r="M24" s="11"/>
      <c r="N24" s="28">
        <f>E24*'Weightings RAC'!D17</f>
        <v>0</v>
      </c>
      <c r="P24" s="2"/>
      <c r="Q24" s="4"/>
      <c r="R24" s="62">
        <f>ROUNDDOWN(S8,0)</f>
        <v>4</v>
      </c>
      <c r="S24" s="47"/>
      <c r="T24" s="48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25"/>
      <c r="AF24" s="75"/>
      <c r="AH24" s="2"/>
      <c r="AJ24" s="62">
        <f t="shared" si="14"/>
        <v>8</v>
      </c>
      <c r="AK24" s="55"/>
      <c r="AL24" s="5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112"/>
      <c r="AX24" s="111"/>
    </row>
    <row r="25" spans="1:50" x14ac:dyDescent="0.25">
      <c r="A25" s="47"/>
      <c r="B25" s="48"/>
      <c r="C25" s="96" t="s">
        <v>120</v>
      </c>
      <c r="D25" s="49"/>
      <c r="E25" s="50"/>
      <c r="F25" s="49"/>
      <c r="G25" s="51" t="s">
        <v>73</v>
      </c>
      <c r="H25" s="49"/>
      <c r="I25" s="49"/>
      <c r="J25" s="49"/>
      <c r="K25" s="49"/>
      <c r="L25" s="50" t="s">
        <v>71</v>
      </c>
      <c r="M25" s="49"/>
      <c r="N25" s="53"/>
      <c r="O25" s="77"/>
      <c r="P25" s="3"/>
      <c r="Q25" s="49"/>
      <c r="R25" s="78">
        <f>ROUNDDOWN(S9,0)</f>
        <v>0</v>
      </c>
      <c r="S25" s="54"/>
      <c r="T25" s="4"/>
      <c r="U25" s="18" t="s">
        <v>4</v>
      </c>
      <c r="V25" s="19"/>
      <c r="W25" s="20">
        <f>SUM(W18:W23)</f>
        <v>0</v>
      </c>
      <c r="X25" s="19"/>
      <c r="Y25" s="21"/>
      <c r="Z25" s="21"/>
      <c r="AA25" s="21"/>
      <c r="AB25" s="21"/>
      <c r="AC25" s="22"/>
      <c r="AD25" s="22"/>
      <c r="AE25" s="21"/>
      <c r="AF25" s="91">
        <f>SUM(AF16:AF23)</f>
        <v>0</v>
      </c>
      <c r="AG25" s="77"/>
      <c r="AH25" s="3"/>
      <c r="AI25" s="77"/>
      <c r="AJ25" s="78">
        <f t="shared" si="14"/>
        <v>0</v>
      </c>
      <c r="AK25" s="29"/>
      <c r="AL25" s="30"/>
      <c r="AM25" s="30"/>
      <c r="AN25" s="30"/>
      <c r="AO25" s="32"/>
      <c r="AP25" s="32"/>
      <c r="AQ25" s="223" t="s">
        <v>0</v>
      </c>
      <c r="AR25" s="223"/>
      <c r="AS25" s="223"/>
      <c r="AT25" s="223"/>
      <c r="AU25" s="223"/>
      <c r="AV25" s="223"/>
      <c r="AW25" s="26"/>
      <c r="AX25" s="63"/>
    </row>
    <row r="26" spans="1:50" ht="26.4" x14ac:dyDescent="0.25">
      <c r="A26" s="47"/>
      <c r="B26" s="48"/>
      <c r="C26" s="170"/>
      <c r="D26" s="163"/>
      <c r="E26" s="50"/>
      <c r="F26" s="49"/>
      <c r="G26" s="51"/>
      <c r="H26" s="49"/>
      <c r="I26" s="49"/>
      <c r="J26" s="49"/>
      <c r="K26" s="49"/>
      <c r="L26" s="50"/>
      <c r="M26" s="49"/>
      <c r="N26" s="53"/>
      <c r="O26" s="77"/>
      <c r="P26" s="2"/>
      <c r="Q26" s="4"/>
      <c r="R26" s="62" t="e">
        <f>ROUNDDOWN(#REF!,0)</f>
        <v>#REF!</v>
      </c>
      <c r="S26" s="55"/>
      <c r="T26" s="5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112"/>
      <c r="AF26" s="111"/>
      <c r="AH26" s="2"/>
      <c r="AJ26" s="62">
        <f t="shared" si="14"/>
        <v>8</v>
      </c>
      <c r="AK26" s="174" t="s">
        <v>17</v>
      </c>
      <c r="AL26" s="164" t="s">
        <v>61</v>
      </c>
      <c r="AM26" s="168"/>
      <c r="AN26" s="168"/>
      <c r="AO26" s="94" t="s">
        <v>8</v>
      </c>
      <c r="AP26" s="37"/>
      <c r="AQ26" s="38">
        <v>5</v>
      </c>
      <c r="AR26" s="38">
        <v>4</v>
      </c>
      <c r="AS26" s="38">
        <v>3</v>
      </c>
      <c r="AT26" s="38">
        <v>2</v>
      </c>
      <c r="AU26" s="38">
        <v>1</v>
      </c>
      <c r="AV26" s="38">
        <v>0</v>
      </c>
      <c r="AW26" s="16"/>
      <c r="AX26" s="86"/>
    </row>
    <row r="27" spans="1:50" x14ac:dyDescent="0.25">
      <c r="A27" s="54"/>
      <c r="B27" s="4"/>
      <c r="C27" s="18" t="s">
        <v>4</v>
      </c>
      <c r="D27" s="19"/>
      <c r="E27" s="20">
        <f>SUM(E22:E25)</f>
        <v>0</v>
      </c>
      <c r="F27" s="19"/>
      <c r="G27" s="21"/>
      <c r="H27" s="21"/>
      <c r="I27" s="21"/>
      <c r="J27" s="21"/>
      <c r="K27" s="22"/>
      <c r="L27" s="22"/>
      <c r="M27" s="22"/>
      <c r="N27" s="109">
        <f>SUM(N22:N24)</f>
        <v>0</v>
      </c>
      <c r="P27" s="3"/>
      <c r="Q27" s="49"/>
      <c r="R27" s="78" t="e">
        <f>ROUNDDOWN(#REF!,0)</f>
        <v>#REF!</v>
      </c>
      <c r="S27" s="47"/>
      <c r="T27" s="48"/>
      <c r="U27" s="49"/>
      <c r="V27" s="49"/>
      <c r="W27" s="85"/>
      <c r="X27" s="49"/>
      <c r="Y27" s="51"/>
      <c r="Z27" s="49"/>
      <c r="AA27" s="49"/>
      <c r="AB27" s="49"/>
      <c r="AC27" s="49"/>
      <c r="AD27" s="50"/>
      <c r="AE27" s="12"/>
      <c r="AF27" s="83"/>
      <c r="AG27" s="77"/>
      <c r="AH27" s="3"/>
      <c r="AI27" s="77"/>
      <c r="AJ27" s="78">
        <f t="shared" si="14"/>
        <v>0</v>
      </c>
      <c r="AK27" s="175"/>
      <c r="AL27" s="176"/>
      <c r="AM27" s="169"/>
      <c r="AN27" s="169"/>
      <c r="AO27" s="30"/>
      <c r="AP27" s="30"/>
      <c r="AQ27" s="30"/>
      <c r="AR27" s="30"/>
      <c r="AS27" s="30"/>
      <c r="AT27" s="30"/>
      <c r="AU27" s="30"/>
      <c r="AV27" s="30"/>
      <c r="AW27" s="10"/>
      <c r="AX27" s="63"/>
    </row>
    <row r="28" spans="1:50" x14ac:dyDescent="0.25">
      <c r="A28" s="55"/>
      <c r="B28" s="56"/>
      <c r="C28" s="36"/>
      <c r="D28" s="36"/>
      <c r="E28" s="57"/>
      <c r="F28" s="36"/>
      <c r="G28" s="36"/>
      <c r="H28" s="36"/>
      <c r="I28" s="36"/>
      <c r="J28" s="36"/>
      <c r="K28" s="36"/>
      <c r="L28" s="36"/>
      <c r="M28" s="36"/>
      <c r="N28" s="105"/>
      <c r="O28" s="77"/>
      <c r="P28" s="2"/>
      <c r="Q28" s="4"/>
      <c r="R28" s="62">
        <f>ROUNDDOWN(S10,0)</f>
        <v>4</v>
      </c>
      <c r="S28" s="47"/>
      <c r="T28" s="48"/>
      <c r="U28" s="49"/>
      <c r="V28" s="49"/>
      <c r="W28" s="85"/>
      <c r="X28" s="49"/>
      <c r="Y28" s="51"/>
      <c r="Z28" s="49"/>
      <c r="AA28" s="49"/>
      <c r="AB28" s="49"/>
      <c r="AC28" s="49"/>
      <c r="AD28" s="50"/>
      <c r="AE28" s="12"/>
      <c r="AF28" s="86"/>
      <c r="AH28" s="2"/>
      <c r="AJ28" s="62" t="e">
        <f>ROUNDDOWN(#REF!,0)</f>
        <v>#REF!</v>
      </c>
      <c r="AK28" s="177">
        <v>9.1</v>
      </c>
      <c r="AL28" s="167"/>
      <c r="AM28" s="167" t="s">
        <v>62</v>
      </c>
      <c r="AN28" s="167"/>
      <c r="AO28" s="114">
        <v>0</v>
      </c>
      <c r="AP28" s="41"/>
      <c r="AQ28" s="7" t="str">
        <f>IF(AQ26=$AO$28,"●","")</f>
        <v/>
      </c>
      <c r="AR28" s="7" t="str">
        <f t="shared" ref="AR28:AV28" si="18">IF(AR26=$AO$28,"●","")</f>
        <v/>
      </c>
      <c r="AS28" s="7" t="str">
        <f t="shared" si="18"/>
        <v/>
      </c>
      <c r="AT28" s="6" t="str">
        <f t="shared" si="18"/>
        <v/>
      </c>
      <c r="AU28" s="6" t="str">
        <f t="shared" si="18"/>
        <v/>
      </c>
      <c r="AV28" s="6" t="str">
        <f t="shared" si="18"/>
        <v>●</v>
      </c>
      <c r="AW28" s="14"/>
      <c r="AX28" s="99">
        <f>AO28*'Weightings RAC'!D52</f>
        <v>0</v>
      </c>
    </row>
    <row r="29" spans="1:50" x14ac:dyDescent="0.25">
      <c r="A29" s="29"/>
      <c r="B29" s="30"/>
      <c r="C29" s="30"/>
      <c r="D29" s="30"/>
      <c r="E29" s="31"/>
      <c r="F29" s="32"/>
      <c r="G29" s="223" t="s">
        <v>0</v>
      </c>
      <c r="H29" s="223"/>
      <c r="I29" s="223"/>
      <c r="J29" s="223"/>
      <c r="K29" s="223"/>
      <c r="L29" s="223"/>
      <c r="M29" s="223"/>
      <c r="N29" s="33"/>
      <c r="P29" s="3"/>
      <c r="Q29" s="49"/>
      <c r="R29" s="78">
        <f>ROUNDDOWN(S11,0)</f>
        <v>0</v>
      </c>
      <c r="S29" s="29"/>
      <c r="T29" s="30"/>
      <c r="U29" s="30"/>
      <c r="V29" s="30"/>
      <c r="W29" s="32"/>
      <c r="X29" s="32"/>
      <c r="Y29" s="223" t="s">
        <v>0</v>
      </c>
      <c r="Z29" s="223"/>
      <c r="AA29" s="223"/>
      <c r="AB29" s="223"/>
      <c r="AC29" s="223"/>
      <c r="AD29" s="223"/>
      <c r="AE29" s="9"/>
      <c r="AF29" s="63"/>
      <c r="AG29" s="77"/>
      <c r="AH29" s="3"/>
      <c r="AI29" s="77"/>
      <c r="AJ29" s="78" t="e">
        <f>ROUNDDOWN(#REF!,0)</f>
        <v>#REF!</v>
      </c>
      <c r="AK29" s="178"/>
      <c r="AL29" s="172"/>
      <c r="AM29" s="224" t="s">
        <v>63</v>
      </c>
      <c r="AN29" s="224"/>
      <c r="AO29" s="49"/>
      <c r="AP29" s="49"/>
      <c r="AQ29" s="79" t="s">
        <v>73</v>
      </c>
      <c r="AR29" s="52"/>
      <c r="AS29" s="52"/>
      <c r="AT29" s="52"/>
      <c r="AU29" s="52"/>
      <c r="AV29" s="50" t="s">
        <v>71</v>
      </c>
      <c r="AW29" s="12"/>
      <c r="AX29" s="100"/>
    </row>
    <row r="30" spans="1:50" ht="12.9" customHeight="1" x14ac:dyDescent="0.25">
      <c r="A30" s="34">
        <v>3</v>
      </c>
      <c r="B30" s="168" t="s">
        <v>53</v>
      </c>
      <c r="C30" s="168"/>
      <c r="D30" s="162"/>
      <c r="E30" s="94" t="s">
        <v>8</v>
      </c>
      <c r="F30" s="37"/>
      <c r="G30" s="38">
        <f t="shared" ref="G30:L30" si="19">G6</f>
        <v>5</v>
      </c>
      <c r="H30" s="38">
        <f t="shared" si="19"/>
        <v>4</v>
      </c>
      <c r="I30" s="38">
        <f t="shared" si="19"/>
        <v>3</v>
      </c>
      <c r="J30" s="38">
        <f t="shared" si="19"/>
        <v>2</v>
      </c>
      <c r="K30" s="38">
        <f t="shared" si="19"/>
        <v>1</v>
      </c>
      <c r="L30" s="38">
        <f t="shared" si="19"/>
        <v>0</v>
      </c>
      <c r="M30" s="38"/>
      <c r="N30" s="39"/>
      <c r="O30" s="77"/>
      <c r="P30" s="2"/>
      <c r="Q30" s="4"/>
      <c r="R30" s="62"/>
      <c r="S30" s="70" t="s">
        <v>13</v>
      </c>
      <c r="T30" s="35" t="s">
        <v>38</v>
      </c>
      <c r="U30" s="36"/>
      <c r="V30" s="162"/>
      <c r="W30" s="94" t="s">
        <v>8</v>
      </c>
      <c r="X30" s="37"/>
      <c r="Y30" s="38">
        <v>5</v>
      </c>
      <c r="Z30" s="38">
        <v>4</v>
      </c>
      <c r="AA30" s="38">
        <v>3</v>
      </c>
      <c r="AB30" s="38">
        <v>2</v>
      </c>
      <c r="AC30" s="38">
        <v>1</v>
      </c>
      <c r="AD30" s="38">
        <v>0</v>
      </c>
      <c r="AE30" s="16"/>
      <c r="AF30" s="86"/>
      <c r="AH30" s="2"/>
      <c r="AJ30" s="62" t="e">
        <f>ROUNDDOWN(#REF!,0)</f>
        <v>#REF!</v>
      </c>
      <c r="AK30" s="177">
        <v>9.1999999999999993</v>
      </c>
      <c r="AL30" s="167"/>
      <c r="AM30" s="167" t="s">
        <v>16</v>
      </c>
      <c r="AN30" s="167"/>
      <c r="AO30" s="114">
        <v>0</v>
      </c>
      <c r="AP30" s="41"/>
      <c r="AQ30" s="7" t="str">
        <f>IF(AQ26=$AO$30,"●","")</f>
        <v/>
      </c>
      <c r="AR30" s="7" t="str">
        <f t="shared" ref="AR30:AV30" si="20">IF(AR26=$AO$30,"●","")</f>
        <v/>
      </c>
      <c r="AS30" s="7" t="str">
        <f t="shared" si="20"/>
        <v/>
      </c>
      <c r="AT30" s="6" t="str">
        <f t="shared" si="20"/>
        <v/>
      </c>
      <c r="AU30" s="6" t="str">
        <f t="shared" si="20"/>
        <v/>
      </c>
      <c r="AV30" s="6" t="str">
        <f t="shared" si="20"/>
        <v>●</v>
      </c>
      <c r="AW30" s="14"/>
      <c r="AX30" s="99">
        <f>AO30*'Weightings RAC'!D54</f>
        <v>0</v>
      </c>
    </row>
    <row r="31" spans="1:50" ht="24.9" customHeight="1" x14ac:dyDescent="0.25">
      <c r="A31" s="40"/>
      <c r="B31" s="171"/>
      <c r="C31" s="167"/>
      <c r="D31" s="41"/>
      <c r="E31" s="42"/>
      <c r="F31" s="43"/>
      <c r="G31" s="180"/>
      <c r="H31" s="44"/>
      <c r="I31" s="44"/>
      <c r="J31" s="44"/>
      <c r="K31" s="44"/>
      <c r="L31" s="44"/>
      <c r="M31" s="44"/>
      <c r="N31" s="45"/>
      <c r="O31" s="77"/>
      <c r="P31" s="3"/>
      <c r="Q31" s="49"/>
      <c r="R31" s="78"/>
      <c r="S31" s="29"/>
      <c r="T31" s="74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10"/>
      <c r="AF31" s="63"/>
      <c r="AG31" s="77"/>
      <c r="AH31" s="3"/>
      <c r="AI31" s="77"/>
      <c r="AJ31" s="78"/>
      <c r="AK31" s="178"/>
      <c r="AL31" s="172"/>
      <c r="AM31" s="224" t="s">
        <v>18</v>
      </c>
      <c r="AN31" s="224"/>
      <c r="AO31" s="49"/>
      <c r="AP31" s="49"/>
      <c r="AQ31" s="79" t="s">
        <v>73</v>
      </c>
      <c r="AR31" s="52"/>
      <c r="AS31" s="52"/>
      <c r="AT31" s="52"/>
      <c r="AU31" s="52"/>
      <c r="AV31" s="50" t="s">
        <v>71</v>
      </c>
      <c r="AW31" s="12"/>
      <c r="AX31" s="93"/>
    </row>
    <row r="32" spans="1:50" x14ac:dyDescent="0.25">
      <c r="A32" s="59">
        <v>3.1</v>
      </c>
      <c r="B32" s="167"/>
      <c r="C32" s="167" t="s">
        <v>52</v>
      </c>
      <c r="D32" s="161"/>
      <c r="E32" s="114">
        <v>0</v>
      </c>
      <c r="F32" s="41"/>
      <c r="G32" s="23">
        <f t="shared" ref="G32:L32" si="21">(G30=$E$32)*1</f>
        <v>0</v>
      </c>
      <c r="H32" s="23">
        <f t="shared" si="21"/>
        <v>0</v>
      </c>
      <c r="I32" s="23">
        <f t="shared" si="21"/>
        <v>0</v>
      </c>
      <c r="J32" s="190">
        <f t="shared" si="21"/>
        <v>0</v>
      </c>
      <c r="K32" s="98">
        <f t="shared" si="21"/>
        <v>0</v>
      </c>
      <c r="L32" s="98">
        <f t="shared" si="21"/>
        <v>1</v>
      </c>
      <c r="M32" s="189"/>
      <c r="N32" s="28">
        <f>E32*'Weightings RAC'!D20</f>
        <v>0</v>
      </c>
      <c r="P32" s="3"/>
      <c r="Q32" s="49"/>
      <c r="R32" s="78"/>
      <c r="S32" s="181">
        <v>6.1</v>
      </c>
      <c r="T32" s="182"/>
      <c r="U32" s="182" t="s">
        <v>45</v>
      </c>
      <c r="V32" s="183"/>
      <c r="W32" s="114">
        <v>0</v>
      </c>
      <c r="X32" s="41"/>
      <c r="Y32" s="7" t="str">
        <f t="shared" ref="Y32:AA32" si="22">IF(Y30=$W$32,"●","")</f>
        <v/>
      </c>
      <c r="Z32" s="7" t="str">
        <f t="shared" si="22"/>
        <v/>
      </c>
      <c r="AA32" s="7" t="str">
        <f t="shared" si="22"/>
        <v/>
      </c>
      <c r="AB32" s="6" t="str">
        <f>IF(AB30=$W$32,"●","")</f>
        <v/>
      </c>
      <c r="AC32" s="6" t="str">
        <f t="shared" ref="AC32:AD32" si="23">IF(AC30=$W$32,"●","")</f>
        <v/>
      </c>
      <c r="AD32" s="6" t="str">
        <f t="shared" si="23"/>
        <v>●</v>
      </c>
      <c r="AE32" s="14"/>
      <c r="AF32" s="90">
        <f>W32*'Weightings RAC'!D53</f>
        <v>0</v>
      </c>
      <c r="AG32" s="77"/>
      <c r="AH32" s="3"/>
      <c r="AI32" s="77"/>
      <c r="AJ32" s="78"/>
      <c r="AK32" s="47"/>
      <c r="AL32" s="48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25"/>
      <c r="AX32" s="92"/>
    </row>
    <row r="33" spans="1:50" ht="12.75" customHeight="1" x14ac:dyDescent="0.25">
      <c r="A33" s="47"/>
      <c r="B33" s="172"/>
      <c r="C33" s="96" t="s">
        <v>121</v>
      </c>
      <c r="D33" s="49"/>
      <c r="E33" s="50"/>
      <c r="F33" s="49"/>
      <c r="G33" s="51" t="s">
        <v>90</v>
      </c>
      <c r="H33" s="49"/>
      <c r="I33" s="49"/>
      <c r="J33" s="49"/>
      <c r="K33" s="49"/>
      <c r="L33" s="50" t="s">
        <v>71</v>
      </c>
      <c r="M33" s="25"/>
      <c r="N33" s="53"/>
      <c r="O33" s="4"/>
      <c r="P33" s="2"/>
      <c r="Q33" s="4"/>
      <c r="R33" s="62">
        <f>ROUNDDOWN(S13,0)</f>
        <v>0</v>
      </c>
      <c r="S33" s="184"/>
      <c r="T33" s="185"/>
      <c r="U33" s="186" t="s">
        <v>77</v>
      </c>
      <c r="V33" s="188"/>
      <c r="W33" s="49"/>
      <c r="X33" s="49"/>
      <c r="Y33" s="51" t="s">
        <v>73</v>
      </c>
      <c r="Z33" s="49"/>
      <c r="AA33" s="49"/>
      <c r="AB33" s="49"/>
      <c r="AC33" s="49"/>
      <c r="AD33" s="50" t="s">
        <v>71</v>
      </c>
      <c r="AE33" s="12"/>
      <c r="AF33" s="63"/>
      <c r="AH33" s="2"/>
      <c r="AJ33" s="62">
        <f>ROUNDDOWN(AK23,0)</f>
        <v>0</v>
      </c>
      <c r="AK33" s="54"/>
      <c r="AL33" s="4"/>
      <c r="AM33" s="18" t="s">
        <v>4</v>
      </c>
      <c r="AN33" s="19"/>
      <c r="AO33" s="20">
        <f>SUM(AO28:AO31)</f>
        <v>0</v>
      </c>
      <c r="AP33" s="19"/>
      <c r="AQ33" s="21"/>
      <c r="AR33" s="21"/>
      <c r="AS33" s="21"/>
      <c r="AT33" s="21"/>
      <c r="AU33" s="22"/>
      <c r="AV33" s="22"/>
      <c r="AW33" s="21"/>
      <c r="AX33" s="24">
        <f>SUM(AX28:AX31)</f>
        <v>0</v>
      </c>
    </row>
    <row r="34" spans="1:50" ht="24" customHeight="1" x14ac:dyDescent="0.25">
      <c r="A34" s="46">
        <v>3.2</v>
      </c>
      <c r="B34" s="167"/>
      <c r="C34" s="167" t="s">
        <v>59</v>
      </c>
      <c r="D34" s="161"/>
      <c r="E34" s="114">
        <v>0</v>
      </c>
      <c r="F34" s="41"/>
      <c r="G34" s="23">
        <f t="shared" ref="G34:L34" si="24">(G30=$E$34)*1</f>
        <v>0</v>
      </c>
      <c r="H34" s="23">
        <f t="shared" si="24"/>
        <v>0</v>
      </c>
      <c r="I34" s="23">
        <f t="shared" si="24"/>
        <v>0</v>
      </c>
      <c r="J34" s="190">
        <f t="shared" si="24"/>
        <v>0</v>
      </c>
      <c r="K34" s="98">
        <f t="shared" si="24"/>
        <v>0</v>
      </c>
      <c r="L34" s="98">
        <f t="shared" si="24"/>
        <v>1</v>
      </c>
      <c r="M34" s="189"/>
      <c r="N34" s="28">
        <f>E34*'Weightings RAC'!D21</f>
        <v>0</v>
      </c>
      <c r="P34" s="2"/>
      <c r="Q34" s="4"/>
      <c r="R34" s="62" t="e">
        <f>ROUNDDOWN(#REF!,0)</f>
        <v>#REF!</v>
      </c>
      <c r="S34" s="46">
        <v>6.2</v>
      </c>
      <c r="T34" s="48"/>
      <c r="U34" s="225" t="s">
        <v>133</v>
      </c>
      <c r="V34" s="226"/>
      <c r="W34" s="114">
        <v>0</v>
      </c>
      <c r="X34" s="41"/>
      <c r="Y34" s="7" t="str">
        <f>IF(Y30=$W$34,"●","")</f>
        <v/>
      </c>
      <c r="Z34" s="7" t="str">
        <f t="shared" ref="Z34:AD34" si="25">IF(Z30=$W$34,"●","")</f>
        <v/>
      </c>
      <c r="AA34" s="7" t="str">
        <f t="shared" si="25"/>
        <v/>
      </c>
      <c r="AB34" s="6" t="str">
        <f t="shared" si="25"/>
        <v/>
      </c>
      <c r="AC34" s="6" t="str">
        <f t="shared" si="25"/>
        <v/>
      </c>
      <c r="AD34" s="6" t="str">
        <f t="shared" si="25"/>
        <v>●</v>
      </c>
      <c r="AE34" s="14"/>
      <c r="AF34" s="90">
        <f>W34*'Weightings RAC'!D55</f>
        <v>0</v>
      </c>
      <c r="AG34" s="4"/>
      <c r="AH34" s="2"/>
      <c r="AJ34" s="62">
        <f>ROUNDDOWN(AK24,0)</f>
        <v>0</v>
      </c>
      <c r="AK34" s="55"/>
      <c r="AL34" s="5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110"/>
      <c r="AX34" s="111"/>
    </row>
    <row r="35" spans="1:50" x14ac:dyDescent="0.25">
      <c r="A35" s="47"/>
      <c r="B35" s="172"/>
      <c r="C35" s="96" t="s">
        <v>140</v>
      </c>
      <c r="D35" s="49"/>
      <c r="E35" s="50"/>
      <c r="F35" s="49"/>
      <c r="G35" s="51" t="s">
        <v>73</v>
      </c>
      <c r="H35" s="49"/>
      <c r="I35" s="49"/>
      <c r="J35" s="49"/>
      <c r="K35" s="49"/>
      <c r="L35" s="50" t="s">
        <v>71</v>
      </c>
      <c r="M35" s="49"/>
      <c r="N35" s="53"/>
      <c r="P35" s="2"/>
      <c r="Q35" s="4"/>
      <c r="R35" s="62" t="e">
        <f>ROUNDDOWN(#REF!,0)</f>
        <v>#REF!</v>
      </c>
      <c r="S35" s="46"/>
      <c r="T35" s="48"/>
      <c r="U35" s="96" t="s">
        <v>134</v>
      </c>
      <c r="V35" s="49"/>
      <c r="W35" s="49"/>
      <c r="X35" s="49"/>
      <c r="Y35" s="51" t="s">
        <v>73</v>
      </c>
      <c r="Z35" s="49"/>
      <c r="AA35" s="49"/>
      <c r="AB35" s="49"/>
      <c r="AC35" s="49"/>
      <c r="AD35" s="50" t="s">
        <v>71</v>
      </c>
      <c r="AE35" s="12"/>
      <c r="AF35" s="63"/>
      <c r="AH35" s="2"/>
      <c r="AJ35" s="62">
        <f>ROUNDDOWN(AK25,0)</f>
        <v>0</v>
      </c>
      <c r="AK35" s="30"/>
      <c r="AL35" s="30"/>
      <c r="AM35" s="30"/>
      <c r="AN35" s="30"/>
      <c r="AO35" s="95"/>
      <c r="AP35" s="32"/>
      <c r="AQ35" s="223"/>
      <c r="AR35" s="223"/>
      <c r="AS35" s="223"/>
      <c r="AT35" s="223"/>
      <c r="AU35" s="223"/>
      <c r="AV35" s="223"/>
      <c r="AW35" s="166"/>
      <c r="AX35" s="49"/>
    </row>
    <row r="36" spans="1:50" x14ac:dyDescent="0.25">
      <c r="A36" s="47"/>
      <c r="B36" s="48"/>
      <c r="C36" s="49"/>
      <c r="D36" s="49"/>
      <c r="E36" s="50"/>
      <c r="F36" s="49"/>
      <c r="G36" s="51"/>
      <c r="H36" s="49"/>
      <c r="I36" s="49"/>
      <c r="J36" s="49"/>
      <c r="K36" s="49"/>
      <c r="L36" s="50"/>
      <c r="M36" s="49"/>
      <c r="N36" s="53"/>
      <c r="P36" s="2"/>
      <c r="Q36" s="4"/>
      <c r="R36" s="62" t="e">
        <f>ROUNDDOWN(S16,0)</f>
        <v>#VALUE!</v>
      </c>
      <c r="S36" s="54"/>
      <c r="T36" s="4"/>
      <c r="U36" s="18" t="s">
        <v>4</v>
      </c>
      <c r="V36" s="19"/>
      <c r="W36" s="20">
        <f>SUM(W32:W34)</f>
        <v>0</v>
      </c>
      <c r="X36" s="19"/>
      <c r="Y36" s="21"/>
      <c r="Z36" s="21"/>
      <c r="AA36" s="21"/>
      <c r="AB36" s="21"/>
      <c r="AC36" s="22"/>
      <c r="AD36" s="22"/>
      <c r="AE36" s="21"/>
      <c r="AF36" s="91">
        <f>SUM(AF32:AF34)</f>
        <v>0</v>
      </c>
      <c r="AH36" s="2"/>
      <c r="AJ36" s="62" t="e">
        <f>ROUNDDOWN(AK26,0)</f>
        <v>#VALUE!</v>
      </c>
      <c r="AK36" s="103" t="s">
        <v>20</v>
      </c>
      <c r="AL36" s="102"/>
      <c r="AM36" s="102"/>
      <c r="AN36" s="107">
        <f>(AX13+AX23+AX33)*'Weightings RAC'!J42</f>
        <v>0</v>
      </c>
      <c r="AX36" s="49"/>
    </row>
    <row r="37" spans="1:50" x14ac:dyDescent="0.25">
      <c r="A37" s="54"/>
      <c r="B37" s="4"/>
      <c r="C37" s="18" t="s">
        <v>4</v>
      </c>
      <c r="D37" s="19"/>
      <c r="E37" s="20">
        <f>SUM(E32:E35)</f>
        <v>0</v>
      </c>
      <c r="F37" s="19"/>
      <c r="G37" s="21"/>
      <c r="H37" s="21"/>
      <c r="I37" s="21"/>
      <c r="J37" s="21"/>
      <c r="K37" s="22"/>
      <c r="L37" s="22"/>
      <c r="M37" s="22"/>
      <c r="N37" s="109">
        <f>SUM(N32:N35)</f>
        <v>0</v>
      </c>
      <c r="P37" s="2"/>
      <c r="Q37" s="4"/>
      <c r="R37" s="62">
        <f t="shared" ref="R37:R39" si="26">ROUNDDOWN(S17,0)</f>
        <v>0</v>
      </c>
      <c r="S37" s="55"/>
      <c r="T37" s="5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112"/>
      <c r="AF37" s="111"/>
      <c r="AH37" s="2"/>
      <c r="AJ37" s="62">
        <f>ROUNDDOWN(AK27,0)</f>
        <v>0</v>
      </c>
      <c r="AX37" s="49"/>
    </row>
    <row r="38" spans="1:50" x14ac:dyDescent="0.25">
      <c r="A38" s="55"/>
      <c r="B38" s="56"/>
      <c r="C38" s="36"/>
      <c r="D38" s="36"/>
      <c r="E38" s="57"/>
      <c r="F38" s="36"/>
      <c r="G38" s="36"/>
      <c r="H38" s="36"/>
      <c r="I38" s="36"/>
      <c r="J38" s="36"/>
      <c r="K38" s="36"/>
      <c r="L38" s="36"/>
      <c r="M38" s="36"/>
      <c r="N38" s="104"/>
      <c r="O38" s="77"/>
      <c r="P38" s="2"/>
      <c r="Q38" s="4"/>
      <c r="R38" s="62">
        <f t="shared" si="26"/>
        <v>5</v>
      </c>
      <c r="AE38" s="8"/>
      <c r="AH38" s="2"/>
      <c r="AJ38" s="62" t="e">
        <f>ROUNDDOWN(#REF!,0)</f>
        <v>#REF!</v>
      </c>
    </row>
    <row r="39" spans="1:50" x14ac:dyDescent="0.25">
      <c r="A39" s="30"/>
      <c r="B39" s="74"/>
      <c r="C39" s="41"/>
      <c r="D39" s="41"/>
      <c r="E39" s="73"/>
      <c r="F39" s="41"/>
      <c r="G39" s="41"/>
      <c r="H39" s="41"/>
      <c r="I39" s="41"/>
      <c r="J39" s="41"/>
      <c r="K39" s="41"/>
      <c r="L39" s="41"/>
      <c r="M39" s="41"/>
      <c r="N39" s="73"/>
      <c r="P39" s="3"/>
      <c r="Q39" s="49"/>
      <c r="R39" s="78">
        <f t="shared" si="26"/>
        <v>0</v>
      </c>
      <c r="S39" s="103" t="s">
        <v>46</v>
      </c>
      <c r="T39" s="103"/>
      <c r="U39" s="103"/>
      <c r="V39" s="107">
        <f>(AF13+AF25+AF36)*'Weightings RAC'!J27</f>
        <v>0</v>
      </c>
      <c r="AE39" s="8"/>
      <c r="AG39" s="77"/>
      <c r="AH39" s="3"/>
      <c r="AI39" s="77"/>
      <c r="AJ39" s="88" t="e">
        <f>ROUNDDOWN(#REF!,0)</f>
        <v>#REF!</v>
      </c>
    </row>
    <row r="40" spans="1:50" x14ac:dyDescent="0.25">
      <c r="A40" s="103" t="s">
        <v>19</v>
      </c>
      <c r="B40" s="103"/>
      <c r="C40" s="103"/>
      <c r="D40" s="107">
        <f>(N17+N27+N37)*'Weightings RAC'!J10</f>
        <v>0</v>
      </c>
      <c r="P40" s="3"/>
      <c r="Q40" s="49"/>
      <c r="R40" s="78" t="e">
        <f>ROUNDDOWN(#REF!,0)</f>
        <v>#REF!</v>
      </c>
      <c r="AE40" s="8"/>
      <c r="AG40" s="77"/>
      <c r="AH40" s="3"/>
      <c r="AI40" s="77"/>
      <c r="AJ40" s="78">
        <f>ROUNDDOWN(AK29,0)</f>
        <v>0</v>
      </c>
    </row>
    <row r="41" spans="1:50" x14ac:dyDescent="0.25">
      <c r="P41" s="2"/>
      <c r="Q41" s="4"/>
      <c r="R41" s="62" t="e">
        <f>ROUNDDOWN(#REF!,0)</f>
        <v>#REF!</v>
      </c>
      <c r="AH41" s="2"/>
      <c r="AJ41" s="62" t="e">
        <f>ROUNDDOWN(#REF!,0)</f>
        <v>#REF!</v>
      </c>
    </row>
    <row r="42" spans="1:50" x14ac:dyDescent="0.25">
      <c r="P42" s="2"/>
      <c r="Q42" s="4"/>
      <c r="R42" s="62" t="e">
        <f>ROUNDDOWN(#REF!,0)</f>
        <v>#REF!</v>
      </c>
      <c r="AH42" s="2"/>
      <c r="AJ42" s="87"/>
    </row>
    <row r="43" spans="1:50" x14ac:dyDescent="0.25">
      <c r="O43" s="77"/>
      <c r="P43" s="2"/>
      <c r="Q43" s="4"/>
      <c r="R43" s="62" t="e">
        <f>ROUNDDOWN(#REF!,0)</f>
        <v>#REF!</v>
      </c>
      <c r="AH43" s="2"/>
      <c r="AJ43" s="87"/>
    </row>
    <row r="44" spans="1:50" x14ac:dyDescent="0.25">
      <c r="O44" s="77"/>
      <c r="P44" s="2"/>
      <c r="Q44" s="4"/>
      <c r="R44" s="62" t="e">
        <f>ROUNDDOWN(#REF!,0)</f>
        <v>#REF!</v>
      </c>
      <c r="AH44" s="2"/>
      <c r="AJ44" s="87"/>
    </row>
    <row r="45" spans="1:50" x14ac:dyDescent="0.25">
      <c r="O45" s="77"/>
      <c r="P45" s="2"/>
      <c r="Q45" s="4"/>
      <c r="R45" s="62" t="e">
        <f>ROUNDDOWN(#REF!,0)</f>
        <v>#REF!</v>
      </c>
      <c r="AH45" s="2"/>
      <c r="AJ45" s="87"/>
    </row>
    <row r="46" spans="1:50" x14ac:dyDescent="0.25">
      <c r="O46" s="77"/>
      <c r="P46" s="3"/>
      <c r="Q46" s="49"/>
      <c r="R46" s="78" t="e">
        <f>ROUNDDOWN(#REF!,0)</f>
        <v>#REF!</v>
      </c>
      <c r="AG46" s="77"/>
      <c r="AH46" s="3"/>
      <c r="AI46" s="77"/>
      <c r="AJ46" s="88"/>
    </row>
    <row r="47" spans="1:50" ht="14.4" customHeight="1" x14ac:dyDescent="0.25">
      <c r="O47" s="77"/>
      <c r="P47" s="3"/>
      <c r="Q47" s="49"/>
      <c r="R47" s="78"/>
      <c r="AG47" s="77"/>
      <c r="AH47" s="3"/>
      <c r="AI47" s="77"/>
      <c r="AJ47" s="88"/>
    </row>
    <row r="48" spans="1:50" x14ac:dyDescent="0.25">
      <c r="O48" s="77"/>
      <c r="P48" s="3"/>
      <c r="Q48" s="49"/>
      <c r="R48" s="78"/>
      <c r="AG48" s="77"/>
      <c r="AH48" s="3"/>
      <c r="AI48" s="77"/>
      <c r="AJ48" s="88"/>
    </row>
    <row r="49" spans="15:36" x14ac:dyDescent="0.25">
      <c r="O49" s="77"/>
      <c r="P49" s="3"/>
      <c r="Q49" s="49"/>
      <c r="R49" s="78"/>
      <c r="AG49" s="77"/>
      <c r="AH49" s="3"/>
      <c r="AI49" s="77"/>
      <c r="AJ49" s="88"/>
    </row>
    <row r="50" spans="15:36" x14ac:dyDescent="0.25">
      <c r="P50" s="3"/>
      <c r="Q50" s="49"/>
      <c r="R50" s="78"/>
      <c r="AG50" s="77"/>
      <c r="AH50" s="3"/>
      <c r="AI50" s="77"/>
      <c r="AJ50" s="88"/>
    </row>
    <row r="51" spans="15:36" x14ac:dyDescent="0.25">
      <c r="P51" s="3"/>
      <c r="Q51" s="49"/>
      <c r="R51" s="78"/>
      <c r="AG51" s="77"/>
      <c r="AH51" s="3"/>
      <c r="AI51" s="77"/>
      <c r="AJ51" s="88"/>
    </row>
    <row r="52" spans="15:36" x14ac:dyDescent="0.25">
      <c r="P52" s="3"/>
      <c r="Q52" s="49"/>
      <c r="R52" s="78"/>
      <c r="AG52" s="77"/>
      <c r="AH52" s="3"/>
      <c r="AI52" s="77"/>
      <c r="AJ52" s="88"/>
    </row>
    <row r="53" spans="15:36" x14ac:dyDescent="0.25">
      <c r="P53" s="2"/>
      <c r="Q53" s="4"/>
      <c r="R53" s="87"/>
      <c r="AH53" s="2"/>
      <c r="AJ53" s="87"/>
    </row>
    <row r="54" spans="15:36" x14ac:dyDescent="0.25">
      <c r="P54" s="2"/>
      <c r="Q54" s="4"/>
      <c r="R54" s="87"/>
      <c r="AH54" s="2"/>
      <c r="AJ54" s="87"/>
    </row>
    <row r="55" spans="15:36" x14ac:dyDescent="0.25">
      <c r="P55" s="2"/>
      <c r="Q55" s="4"/>
      <c r="R55" s="87"/>
      <c r="AH55" s="2"/>
      <c r="AJ55" s="87"/>
    </row>
    <row r="56" spans="15:36" x14ac:dyDescent="0.25">
      <c r="P56" s="2"/>
      <c r="Q56" s="4"/>
      <c r="R56" s="87"/>
      <c r="AH56" s="2"/>
      <c r="AJ56" s="87"/>
    </row>
    <row r="57" spans="15:36" x14ac:dyDescent="0.25">
      <c r="P57" s="2"/>
      <c r="Q57" s="4"/>
      <c r="R57" s="87"/>
      <c r="AH57" s="2"/>
      <c r="AJ57" s="87"/>
    </row>
    <row r="58" spans="15:36" x14ac:dyDescent="0.25">
      <c r="P58" s="2"/>
      <c r="Q58" s="4"/>
      <c r="R58" s="87"/>
      <c r="AH58" s="2"/>
      <c r="AJ58" s="87"/>
    </row>
    <row r="59" spans="15:36" x14ac:dyDescent="0.25">
      <c r="P59" s="2"/>
      <c r="Q59" s="4"/>
      <c r="R59" s="60"/>
      <c r="AH59" s="2"/>
      <c r="AJ59" s="89"/>
    </row>
    <row r="60" spans="15:36" x14ac:dyDescent="0.25">
      <c r="P60" s="2"/>
      <c r="Q60" s="4"/>
      <c r="R60" s="60"/>
      <c r="AH60" s="2"/>
      <c r="AJ60" s="60"/>
    </row>
    <row r="61" spans="15:36" x14ac:dyDescent="0.25">
      <c r="P61" s="2"/>
      <c r="Q61" s="4"/>
      <c r="R61" s="60"/>
      <c r="AH61" s="2"/>
      <c r="AJ61" s="60"/>
    </row>
    <row r="62" spans="15:36" x14ac:dyDescent="0.25">
      <c r="P62" s="2"/>
      <c r="Q62" s="4"/>
      <c r="R62" s="60"/>
      <c r="AH62" s="2"/>
      <c r="AJ62" s="60"/>
    </row>
    <row r="63" spans="15:36" x14ac:dyDescent="0.25">
      <c r="P63" s="2"/>
      <c r="Q63" s="4"/>
      <c r="R63" s="60"/>
      <c r="AH63" s="2"/>
      <c r="AJ63" s="60"/>
    </row>
    <row r="64" spans="15:36" x14ac:dyDescent="0.25">
      <c r="P64" s="2"/>
      <c r="Q64" s="4"/>
      <c r="R64" s="60"/>
      <c r="AH64" s="2"/>
      <c r="AJ64" s="60"/>
    </row>
    <row r="65" spans="16:34" x14ac:dyDescent="0.25">
      <c r="P65" s="2"/>
      <c r="AH65" s="2"/>
    </row>
    <row r="66" spans="16:34" x14ac:dyDescent="0.25">
      <c r="P66" s="2"/>
      <c r="AH66" s="2"/>
    </row>
    <row r="67" spans="16:34" x14ac:dyDescent="0.25">
      <c r="P67" s="2"/>
      <c r="AH67" s="2"/>
    </row>
    <row r="68" spans="16:34" x14ac:dyDescent="0.25">
      <c r="P68" s="2"/>
      <c r="AH68" s="2"/>
    </row>
    <row r="69" spans="16:34" x14ac:dyDescent="0.25">
      <c r="P69" s="2"/>
      <c r="AH69" s="2"/>
    </row>
    <row r="70" spans="16:34" x14ac:dyDescent="0.25">
      <c r="P70" s="2"/>
      <c r="AH70" s="2"/>
    </row>
    <row r="71" spans="16:34" x14ac:dyDescent="0.25">
      <c r="P71" s="2"/>
      <c r="AH71" s="2"/>
    </row>
    <row r="72" spans="16:34" x14ac:dyDescent="0.25">
      <c r="P72" s="2"/>
      <c r="AH72" s="2"/>
    </row>
    <row r="73" spans="16:34" x14ac:dyDescent="0.25">
      <c r="P73" s="2"/>
      <c r="AH73" s="2"/>
    </row>
    <row r="74" spans="16:34" x14ac:dyDescent="0.25">
      <c r="P74" s="2"/>
      <c r="AH74" s="2"/>
    </row>
    <row r="75" spans="16:34" x14ac:dyDescent="0.25">
      <c r="P75" s="2"/>
      <c r="AH75" s="2"/>
    </row>
    <row r="76" spans="16:34" x14ac:dyDescent="0.25">
      <c r="P76" s="2"/>
      <c r="AH76" s="2"/>
    </row>
    <row r="77" spans="16:34" x14ac:dyDescent="0.25">
      <c r="P77" s="2"/>
      <c r="AH77" s="2"/>
    </row>
    <row r="78" spans="16:34" x14ac:dyDescent="0.25">
      <c r="P78" s="2"/>
      <c r="AH78" s="2"/>
    </row>
    <row r="79" spans="16:34" x14ac:dyDescent="0.25">
      <c r="P79" s="2"/>
      <c r="AH79" s="2"/>
    </row>
    <row r="80" spans="16:34" x14ac:dyDescent="0.25">
      <c r="P80" s="2"/>
      <c r="AH80" s="2"/>
    </row>
    <row r="81" spans="16:34" x14ac:dyDescent="0.25">
      <c r="P81" s="2"/>
      <c r="AH81" s="2"/>
    </row>
    <row r="82" spans="16:34" x14ac:dyDescent="0.25">
      <c r="P82" s="2"/>
      <c r="AH82" s="2"/>
    </row>
    <row r="83" spans="16:34" x14ac:dyDescent="0.25">
      <c r="P83" s="2"/>
      <c r="AH83" s="2"/>
    </row>
    <row r="84" spans="16:34" x14ac:dyDescent="0.25">
      <c r="P84" s="2"/>
      <c r="AH84" s="2"/>
    </row>
    <row r="85" spans="16:34" x14ac:dyDescent="0.25">
      <c r="P85" s="2"/>
      <c r="AH85" s="2"/>
    </row>
    <row r="86" spans="16:34" x14ac:dyDescent="0.25">
      <c r="P86" s="2"/>
      <c r="AH86" s="2"/>
    </row>
    <row r="87" spans="16:34" x14ac:dyDescent="0.25">
      <c r="P87" s="2"/>
      <c r="AH87" s="2"/>
    </row>
    <row r="88" spans="16:34" x14ac:dyDescent="0.25">
      <c r="P88" s="2"/>
      <c r="AH88" s="2"/>
    </row>
    <row r="89" spans="16:34" x14ac:dyDescent="0.25">
      <c r="P89" s="2"/>
      <c r="AH89" s="2"/>
    </row>
    <row r="90" spans="16:34" x14ac:dyDescent="0.25">
      <c r="P90" s="2"/>
      <c r="AH90" s="2"/>
    </row>
    <row r="91" spans="16:34" x14ac:dyDescent="0.25">
      <c r="P91" s="2"/>
      <c r="AH91" s="2"/>
    </row>
    <row r="92" spans="16:34" x14ac:dyDescent="0.25">
      <c r="P92" s="2"/>
      <c r="AH92" s="2"/>
    </row>
    <row r="93" spans="16:34" x14ac:dyDescent="0.25">
      <c r="P93" s="2"/>
      <c r="AH93" s="2"/>
    </row>
    <row r="94" spans="16:34" x14ac:dyDescent="0.25">
      <c r="P94" s="2"/>
      <c r="AH94" s="2"/>
    </row>
    <row r="95" spans="16:34" x14ac:dyDescent="0.25">
      <c r="P95" s="2"/>
      <c r="AH95" s="2"/>
    </row>
    <row r="96" spans="16:34" x14ac:dyDescent="0.25">
      <c r="P96" s="2"/>
      <c r="AH96" s="2"/>
    </row>
    <row r="97" spans="16:34" x14ac:dyDescent="0.25">
      <c r="P97" s="2"/>
      <c r="AH97" s="2"/>
    </row>
    <row r="98" spans="16:34" x14ac:dyDescent="0.25">
      <c r="P98" s="2"/>
      <c r="AH98" s="2"/>
    </row>
    <row r="99" spans="16:34" x14ac:dyDescent="0.25">
      <c r="P99" s="2"/>
      <c r="AH99" s="2"/>
    </row>
    <row r="100" spans="16:34" x14ac:dyDescent="0.25">
      <c r="P100" s="2"/>
      <c r="AH100" s="2"/>
    </row>
    <row r="101" spans="16:34" x14ac:dyDescent="0.25">
      <c r="P101" s="2"/>
      <c r="AH101" s="2"/>
    </row>
    <row r="102" spans="16:34" x14ac:dyDescent="0.25">
      <c r="P102" s="2"/>
      <c r="AH102" s="2"/>
    </row>
    <row r="103" spans="16:34" x14ac:dyDescent="0.25">
      <c r="P103" s="2"/>
      <c r="AH103" s="2"/>
    </row>
    <row r="104" spans="16:34" x14ac:dyDescent="0.25">
      <c r="P104" s="2"/>
      <c r="AH104" s="2"/>
    </row>
    <row r="105" spans="16:34" x14ac:dyDescent="0.25">
      <c r="P105" s="2"/>
      <c r="AH105" s="2"/>
    </row>
    <row r="106" spans="16:34" x14ac:dyDescent="0.25">
      <c r="P106" s="2"/>
      <c r="AH106" s="2"/>
    </row>
  </sheetData>
  <mergeCells count="23">
    <mergeCell ref="C11:D11"/>
    <mergeCell ref="C9:D9"/>
    <mergeCell ref="AM11:AN11"/>
    <mergeCell ref="G29:M29"/>
    <mergeCell ref="Y29:AD29"/>
    <mergeCell ref="AM29:AN29"/>
    <mergeCell ref="G19:M19"/>
    <mergeCell ref="U34:V34"/>
    <mergeCell ref="AM21:AN21"/>
    <mergeCell ref="AM22:AN22"/>
    <mergeCell ref="AM31:AN31"/>
    <mergeCell ref="C13:D13"/>
    <mergeCell ref="AQ35:AV35"/>
    <mergeCell ref="Y15:AD15"/>
    <mergeCell ref="AQ15:AV15"/>
    <mergeCell ref="AM19:AN19"/>
    <mergeCell ref="AQ25:AV25"/>
    <mergeCell ref="A4:N4"/>
    <mergeCell ref="S4:AF4"/>
    <mergeCell ref="AK4:AX4"/>
    <mergeCell ref="G5:M5"/>
    <mergeCell ref="Y5:AD5"/>
    <mergeCell ref="AQ5:AV5"/>
  </mergeCells>
  <conditionalFormatting sqref="AN36">
    <cfRule type="cellIs" dxfId="13" priority="7" operator="lessThanOrEqual">
      <formula>2</formula>
    </cfRule>
    <cfRule type="cellIs" dxfId="12" priority="8" operator="greaterThan">
      <formula>2</formula>
    </cfRule>
  </conditionalFormatting>
  <conditionalFormatting sqref="V39">
    <cfRule type="cellIs" dxfId="11" priority="5" operator="lessThanOrEqual">
      <formula>2</formula>
    </cfRule>
    <cfRule type="cellIs" dxfId="10" priority="6" operator="greaterThan">
      <formula>2</formula>
    </cfRule>
  </conditionalFormatting>
  <conditionalFormatting sqref="D40">
    <cfRule type="cellIs" dxfId="9" priority="3" operator="lessThanOrEqual">
      <formula>2</formula>
    </cfRule>
    <cfRule type="cellIs" dxfId="8" priority="4" operator="greaterThan">
      <formula>2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Input!$E$3:$E$20</xm:f>
          </x14:formula1>
          <xm:sqref>D2</xm:sqref>
        </x14:dataValidation>
        <x14:dataValidation type="list" allowBlank="1" showInputMessage="1" showErrorMessage="1" xr:uid="{00000000-0002-0000-0200-000001000000}">
          <x14:formula1>
            <xm:f>Input!$B$2:$B$7</xm:f>
          </x14:formula1>
          <xm:sqref>E10 W34 E14 W32 AO30 AO28 AO20 AO18 AO10 AO8 W22 W20 W18 W8 W10 E8 E34 E12 E24 E22 E32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6"/>
  <sheetViews>
    <sheetView workbookViewId="0">
      <selection activeCell="N10" sqref="N10:N11"/>
    </sheetView>
  </sheetViews>
  <sheetFormatPr defaultColWidth="8.5546875" defaultRowHeight="13.8" x14ac:dyDescent="0.25"/>
  <cols>
    <col min="1" max="2" width="8.5546875" style="132"/>
    <col min="3" max="3" width="64.109375" style="132" customWidth="1"/>
    <col min="4" max="4" width="23.5546875" style="132" customWidth="1"/>
    <col min="5" max="5" width="8.5546875" style="132"/>
    <col min="6" max="6" width="0" style="132" hidden="1" customWidth="1"/>
    <col min="7" max="8" width="8.5546875" style="132"/>
    <col min="9" max="9" width="13.88671875" style="132" customWidth="1"/>
    <col min="10" max="10" width="47.5546875" style="156" customWidth="1"/>
    <col min="11" max="11" width="4.44140625" style="132" customWidth="1"/>
    <col min="12" max="16384" width="8.5546875" style="132"/>
  </cols>
  <sheetData>
    <row r="1" spans="1:11" x14ac:dyDescent="0.25">
      <c r="A1" s="130"/>
      <c r="B1" s="130"/>
      <c r="C1" s="130"/>
      <c r="D1" s="130"/>
      <c r="E1" s="130"/>
      <c r="F1" s="130"/>
      <c r="G1" s="130"/>
      <c r="H1" s="130"/>
      <c r="I1" s="130"/>
      <c r="J1" s="131"/>
      <c r="K1" s="130"/>
    </row>
    <row r="2" spans="1:11" ht="16.8" x14ac:dyDescent="0.3">
      <c r="A2" s="133"/>
      <c r="B2" s="133" t="s">
        <v>5</v>
      </c>
      <c r="C2" s="130"/>
      <c r="D2" s="130"/>
      <c r="E2" s="130"/>
      <c r="F2" s="130"/>
      <c r="G2" s="130"/>
      <c r="H2" s="134"/>
      <c r="I2" s="131"/>
      <c r="J2" s="131"/>
      <c r="K2" s="130"/>
    </row>
    <row r="3" spans="1:11" ht="20.399999999999999" x14ac:dyDescent="0.35">
      <c r="A3" s="133"/>
      <c r="B3" s="133"/>
      <c r="C3" s="135"/>
      <c r="D3" s="130"/>
      <c r="E3" s="130"/>
      <c r="F3" s="130"/>
      <c r="G3" s="130"/>
      <c r="H3" s="131"/>
      <c r="I3" s="130"/>
      <c r="J3" s="136"/>
      <c r="K3" s="130"/>
    </row>
    <row r="4" spans="1:11" ht="27.6" x14ac:dyDescent="0.25">
      <c r="A4" s="137"/>
      <c r="B4" s="138"/>
      <c r="C4" s="139"/>
      <c r="D4" s="140" t="s">
        <v>32</v>
      </c>
      <c r="E4" s="141"/>
      <c r="F4" s="141" t="s">
        <v>6</v>
      </c>
      <c r="G4" s="142"/>
      <c r="H4" s="142"/>
      <c r="I4" s="142"/>
      <c r="J4" s="140" t="s">
        <v>33</v>
      </c>
      <c r="K4" s="143"/>
    </row>
    <row r="5" spans="1:11" ht="57" x14ac:dyDescent="0.3">
      <c r="A5" s="133"/>
      <c r="B5" s="158"/>
      <c r="C5" s="159"/>
      <c r="D5" s="157" t="s">
        <v>34</v>
      </c>
      <c r="E5" s="157"/>
      <c r="F5" s="157"/>
      <c r="G5" s="157"/>
      <c r="H5" s="157"/>
      <c r="I5" s="157"/>
      <c r="J5" s="157" t="s">
        <v>159</v>
      </c>
      <c r="K5" s="130"/>
    </row>
    <row r="6" spans="1:11" ht="16.8" x14ac:dyDescent="0.3">
      <c r="A6" s="133"/>
      <c r="B6" s="133"/>
      <c r="C6" s="130"/>
      <c r="D6" s="144"/>
      <c r="E6" s="143"/>
      <c r="F6" s="143"/>
      <c r="G6" s="143"/>
      <c r="H6" s="143"/>
      <c r="I6" s="143"/>
      <c r="J6" s="145"/>
      <c r="K6" s="130"/>
    </row>
    <row r="7" spans="1:11" ht="14.4" x14ac:dyDescent="0.3">
      <c r="A7" s="130"/>
      <c r="B7" s="146" t="s">
        <v>2</v>
      </c>
      <c r="C7" s="130"/>
      <c r="E7" s="160" t="s">
        <v>35</v>
      </c>
      <c r="F7" s="130"/>
      <c r="G7" s="130"/>
      <c r="H7" s="130"/>
      <c r="I7" s="130"/>
      <c r="J7" s="147" t="s">
        <v>2</v>
      </c>
      <c r="K7" s="130"/>
    </row>
    <row r="8" spans="1:11" ht="14.4" x14ac:dyDescent="0.3">
      <c r="A8" s="130"/>
      <c r="B8" s="146"/>
      <c r="C8" s="130"/>
      <c r="E8" s="160"/>
      <c r="F8" s="130"/>
      <c r="G8" s="130"/>
      <c r="H8" s="130"/>
      <c r="I8" s="130"/>
      <c r="J8" s="147"/>
      <c r="K8" s="130"/>
    </row>
    <row r="9" spans="1:11" ht="14.4" x14ac:dyDescent="0.3">
      <c r="A9" s="130"/>
      <c r="B9" s="130" t="s">
        <v>87</v>
      </c>
      <c r="C9" s="130"/>
      <c r="E9" s="160"/>
      <c r="F9" s="130"/>
      <c r="G9" s="130"/>
      <c r="H9" s="130"/>
      <c r="I9" s="130"/>
      <c r="J9" s="147"/>
      <c r="K9" s="130"/>
    </row>
    <row r="10" spans="1:11" x14ac:dyDescent="0.25">
      <c r="A10" s="130"/>
      <c r="B10" s="130"/>
      <c r="C10" s="130" t="s">
        <v>82</v>
      </c>
      <c r="D10" s="148">
        <v>1</v>
      </c>
      <c r="E10" s="149">
        <f>SUM(D10:D13)</f>
        <v>3</v>
      </c>
      <c r="F10" s="136">
        <f>COUNTA(D10:D13)</f>
        <v>3</v>
      </c>
      <c r="G10" s="130"/>
      <c r="H10" s="130"/>
      <c r="I10" s="150"/>
      <c r="J10" s="151">
        <v>1</v>
      </c>
      <c r="K10" s="130"/>
    </row>
    <row r="11" spans="1:11" x14ac:dyDescent="0.25">
      <c r="A11" s="130"/>
      <c r="B11" s="130"/>
      <c r="C11" s="130" t="s">
        <v>83</v>
      </c>
      <c r="D11" s="148">
        <v>1</v>
      </c>
      <c r="E11" s="130"/>
      <c r="F11" s="130"/>
      <c r="G11" s="130"/>
      <c r="H11" s="130"/>
      <c r="I11" s="150"/>
      <c r="J11" s="152"/>
      <c r="K11" s="130"/>
    </row>
    <row r="12" spans="1:11" x14ac:dyDescent="0.25">
      <c r="A12" s="130"/>
      <c r="B12" s="130"/>
      <c r="C12" s="130" t="s">
        <v>84</v>
      </c>
      <c r="D12" s="148">
        <v>1</v>
      </c>
      <c r="E12" s="130"/>
      <c r="F12" s="130"/>
      <c r="G12" s="130"/>
      <c r="H12" s="130"/>
      <c r="I12" s="150"/>
      <c r="J12" s="152"/>
      <c r="K12" s="130"/>
    </row>
    <row r="13" spans="1:11" x14ac:dyDescent="0.25">
      <c r="A13" s="130"/>
      <c r="B13" s="130"/>
      <c r="C13" s="130" t="s">
        <v>156</v>
      </c>
      <c r="D13" s="148"/>
      <c r="E13" s="130"/>
      <c r="F13" s="130"/>
      <c r="G13" s="130"/>
      <c r="H13" s="130"/>
      <c r="I13" s="150"/>
      <c r="J13" s="152"/>
      <c r="K13" s="130"/>
    </row>
    <row r="14" spans="1:11" x14ac:dyDescent="0.25">
      <c r="A14" s="130"/>
      <c r="B14" s="130"/>
      <c r="C14" s="130"/>
      <c r="D14" s="179"/>
      <c r="E14" s="130"/>
      <c r="F14" s="130"/>
      <c r="G14" s="130"/>
      <c r="H14" s="130"/>
      <c r="I14" s="150"/>
      <c r="J14" s="152"/>
      <c r="K14" s="130"/>
    </row>
    <row r="15" spans="1:11" x14ac:dyDescent="0.25">
      <c r="A15" s="130"/>
      <c r="B15" s="130" t="s">
        <v>88</v>
      </c>
      <c r="C15" s="130"/>
      <c r="D15" s="130"/>
      <c r="E15" s="130"/>
      <c r="F15" s="130"/>
      <c r="G15" s="130"/>
      <c r="H15" s="130"/>
      <c r="I15" s="150"/>
      <c r="J15" s="152"/>
      <c r="K15" s="130"/>
    </row>
    <row r="16" spans="1:11" x14ac:dyDescent="0.25">
      <c r="A16" s="130"/>
      <c r="B16" s="130"/>
      <c r="C16" s="130" t="s">
        <v>85</v>
      </c>
      <c r="D16" s="148">
        <v>1</v>
      </c>
      <c r="E16" s="149">
        <f>SUM(D16:D17)</f>
        <v>2</v>
      </c>
      <c r="F16" s="136">
        <f>COUNTA(D16:D17)</f>
        <v>2</v>
      </c>
      <c r="G16" s="149"/>
      <c r="H16" s="153"/>
      <c r="I16" s="150"/>
      <c r="J16" s="152"/>
      <c r="K16" s="130"/>
    </row>
    <row r="17" spans="1:11" x14ac:dyDescent="0.25">
      <c r="A17" s="130"/>
      <c r="B17" s="130"/>
      <c r="C17" s="130" t="s">
        <v>86</v>
      </c>
      <c r="D17" s="148">
        <v>1</v>
      </c>
      <c r="E17" s="130"/>
      <c r="F17" s="130"/>
      <c r="G17" s="130"/>
      <c r="H17" s="130"/>
      <c r="I17" s="150"/>
      <c r="J17" s="152"/>
      <c r="K17" s="130"/>
    </row>
    <row r="18" spans="1:11" x14ac:dyDescent="0.25">
      <c r="A18" s="130"/>
      <c r="B18" s="130"/>
      <c r="C18" s="130"/>
      <c r="D18" s="179"/>
      <c r="E18" s="130"/>
      <c r="F18" s="130"/>
      <c r="G18" s="130"/>
      <c r="H18" s="130"/>
      <c r="I18" s="150"/>
      <c r="J18" s="152"/>
      <c r="K18" s="130"/>
    </row>
    <row r="19" spans="1:11" x14ac:dyDescent="0.25">
      <c r="A19" s="130"/>
      <c r="B19" s="130" t="s">
        <v>89</v>
      </c>
      <c r="C19" s="130"/>
      <c r="D19" s="130"/>
      <c r="E19" s="130"/>
      <c r="F19" s="130"/>
      <c r="G19" s="130"/>
      <c r="H19" s="130"/>
      <c r="I19" s="150"/>
      <c r="J19" s="152"/>
      <c r="K19" s="130"/>
    </row>
    <row r="20" spans="1:11" x14ac:dyDescent="0.25">
      <c r="A20" s="130"/>
      <c r="B20" s="130"/>
      <c r="C20" s="130" t="s">
        <v>96</v>
      </c>
      <c r="D20" s="148">
        <v>1</v>
      </c>
      <c r="E20" s="149">
        <f>SUM(D20:D21)</f>
        <v>2</v>
      </c>
      <c r="F20" s="136">
        <f>COUNTA(D20:D21)</f>
        <v>2</v>
      </c>
      <c r="G20" s="130"/>
      <c r="H20" s="130"/>
      <c r="I20" s="150"/>
      <c r="J20" s="152"/>
      <c r="K20" s="130"/>
    </row>
    <row r="21" spans="1:11" x14ac:dyDescent="0.25">
      <c r="A21" s="130"/>
      <c r="B21" s="130"/>
      <c r="C21" s="130" t="s">
        <v>97</v>
      </c>
      <c r="D21" s="148">
        <v>1</v>
      </c>
      <c r="E21" s="130"/>
      <c r="F21" s="130"/>
      <c r="G21" s="130"/>
      <c r="H21" s="130"/>
      <c r="I21" s="150"/>
      <c r="J21" s="152"/>
      <c r="K21" s="130"/>
    </row>
    <row r="22" spans="1:11" x14ac:dyDescent="0.25">
      <c r="A22" s="130"/>
      <c r="B22" s="130"/>
      <c r="C22" s="130" t="s">
        <v>30</v>
      </c>
      <c r="D22" s="148"/>
      <c r="E22" s="130"/>
      <c r="F22" s="130"/>
      <c r="G22" s="130"/>
      <c r="H22" s="130"/>
      <c r="I22" s="150"/>
      <c r="J22" s="152"/>
      <c r="K22" s="130"/>
    </row>
    <row r="23" spans="1:11" x14ac:dyDescent="0.25">
      <c r="A23" s="130"/>
      <c r="B23" s="130"/>
      <c r="C23" s="130"/>
      <c r="D23" s="130"/>
      <c r="E23" s="130"/>
      <c r="F23" s="154">
        <f>SUM(F10:F22)</f>
        <v>7</v>
      </c>
      <c r="G23" s="130"/>
      <c r="H23" s="130"/>
      <c r="I23" s="150"/>
      <c r="J23" s="152"/>
      <c r="K23" s="130"/>
    </row>
    <row r="24" spans="1:11" x14ac:dyDescent="0.25">
      <c r="A24" s="130"/>
      <c r="B24" s="146" t="s">
        <v>37</v>
      </c>
      <c r="C24" s="130"/>
      <c r="E24" s="130"/>
      <c r="F24" s="130"/>
      <c r="G24" s="130"/>
      <c r="H24" s="130"/>
      <c r="I24" s="150"/>
      <c r="J24" s="147" t="s">
        <v>117</v>
      </c>
      <c r="K24" s="130"/>
    </row>
    <row r="25" spans="1:11" x14ac:dyDescent="0.25">
      <c r="A25" s="130"/>
      <c r="B25" s="146"/>
      <c r="C25" s="130"/>
      <c r="E25" s="130"/>
      <c r="F25" s="130"/>
      <c r="G25" s="130"/>
      <c r="H25" s="130"/>
      <c r="I25" s="150"/>
      <c r="J25" s="147"/>
      <c r="K25" s="130"/>
    </row>
    <row r="26" spans="1:11" x14ac:dyDescent="0.25">
      <c r="A26" s="130"/>
      <c r="B26" s="130" t="s">
        <v>99</v>
      </c>
      <c r="C26" s="130"/>
      <c r="E26" s="130"/>
      <c r="F26" s="130"/>
      <c r="G26" s="130"/>
      <c r="H26" s="130"/>
      <c r="I26" s="150"/>
      <c r="J26" s="147"/>
      <c r="K26" s="130"/>
    </row>
    <row r="27" spans="1:11" x14ac:dyDescent="0.25">
      <c r="A27" s="130"/>
      <c r="B27" s="130"/>
      <c r="C27" s="130" t="s">
        <v>94</v>
      </c>
      <c r="D27" s="148">
        <v>1</v>
      </c>
      <c r="E27" s="149">
        <f>SUM(D27:D28)</f>
        <v>2</v>
      </c>
      <c r="F27" s="136">
        <f>COUNTA(D27:D28)</f>
        <v>2</v>
      </c>
      <c r="G27" s="130"/>
      <c r="H27" s="130"/>
      <c r="I27" s="150"/>
      <c r="J27" s="155">
        <v>1</v>
      </c>
      <c r="K27" s="130"/>
    </row>
    <row r="28" spans="1:11" x14ac:dyDescent="0.25">
      <c r="A28" s="130"/>
      <c r="B28" s="130"/>
      <c r="C28" s="130" t="s">
        <v>98</v>
      </c>
      <c r="D28" s="148">
        <v>1</v>
      </c>
      <c r="E28" s="130"/>
      <c r="F28" s="130"/>
      <c r="G28" s="130"/>
      <c r="H28" s="130"/>
      <c r="I28" s="150"/>
      <c r="J28" s="152"/>
      <c r="K28" s="130"/>
    </row>
    <row r="29" spans="1:11" x14ac:dyDescent="0.25">
      <c r="A29" s="130"/>
      <c r="B29" s="130"/>
      <c r="C29" s="130"/>
      <c r="D29" s="179"/>
      <c r="E29" s="130"/>
      <c r="F29" s="130"/>
      <c r="G29" s="130"/>
      <c r="H29" s="130"/>
      <c r="I29" s="150"/>
      <c r="J29" s="152"/>
      <c r="K29" s="130"/>
    </row>
    <row r="30" spans="1:11" x14ac:dyDescent="0.25">
      <c r="A30" s="130"/>
      <c r="B30" s="130" t="s">
        <v>100</v>
      </c>
      <c r="C30" s="130"/>
      <c r="D30" s="130"/>
      <c r="E30" s="130"/>
      <c r="F30" s="130"/>
      <c r="G30" s="130"/>
      <c r="H30" s="130"/>
      <c r="I30" s="150"/>
      <c r="J30" s="152"/>
      <c r="K30" s="130"/>
    </row>
    <row r="31" spans="1:11" x14ac:dyDescent="0.25">
      <c r="A31" s="130"/>
      <c r="B31" s="130"/>
      <c r="C31" s="130" t="s">
        <v>101</v>
      </c>
      <c r="D31" s="148">
        <v>1</v>
      </c>
      <c r="E31" s="149">
        <f>SUM(D31:D33)</f>
        <v>3</v>
      </c>
      <c r="F31" s="136">
        <f>COUNTA(D31:D33)</f>
        <v>3</v>
      </c>
      <c r="G31" s="130"/>
      <c r="H31" s="130"/>
      <c r="I31" s="150"/>
      <c r="J31" s="152"/>
      <c r="K31" s="130"/>
    </row>
    <row r="32" spans="1:11" x14ac:dyDescent="0.25">
      <c r="A32" s="130"/>
      <c r="B32" s="130"/>
      <c r="C32" s="130" t="s">
        <v>102</v>
      </c>
      <c r="D32" s="148">
        <v>1</v>
      </c>
      <c r="E32" s="130"/>
      <c r="F32" s="130"/>
      <c r="G32" s="130"/>
      <c r="H32" s="130"/>
      <c r="I32" s="150"/>
      <c r="J32" s="152"/>
      <c r="K32" s="130"/>
    </row>
    <row r="33" spans="1:11" x14ac:dyDescent="0.25">
      <c r="A33" s="130"/>
      <c r="B33" s="130"/>
      <c r="C33" s="130" t="s">
        <v>103</v>
      </c>
      <c r="D33" s="148">
        <v>1</v>
      </c>
      <c r="E33" s="130"/>
      <c r="F33" s="130"/>
      <c r="G33" s="130"/>
      <c r="H33" s="130"/>
      <c r="I33" s="150"/>
      <c r="J33" s="152"/>
      <c r="K33" s="130"/>
    </row>
    <row r="34" spans="1:11" x14ac:dyDescent="0.25">
      <c r="A34" s="130"/>
      <c r="B34" s="130"/>
      <c r="C34" s="130"/>
      <c r="D34" s="179"/>
      <c r="E34" s="130"/>
      <c r="F34" s="130"/>
      <c r="G34" s="130"/>
      <c r="H34" s="130"/>
      <c r="I34" s="150"/>
      <c r="J34" s="152"/>
      <c r="K34" s="130"/>
    </row>
    <row r="35" spans="1:11" x14ac:dyDescent="0.25">
      <c r="A35" s="130"/>
      <c r="B35" s="130" t="s">
        <v>104</v>
      </c>
      <c r="C35" s="130"/>
      <c r="D35" s="130"/>
      <c r="E35" s="130"/>
      <c r="F35" s="154">
        <f>SUM(F22:F33)</f>
        <v>12</v>
      </c>
      <c r="G35" s="130"/>
      <c r="H35" s="130"/>
      <c r="I35" s="150"/>
      <c r="J35" s="152"/>
      <c r="K35" s="130"/>
    </row>
    <row r="36" spans="1:11" ht="14.4" x14ac:dyDescent="0.3">
      <c r="A36" s="130"/>
      <c r="B36" s="130"/>
      <c r="C36" s="130" t="s">
        <v>105</v>
      </c>
      <c r="D36" s="148">
        <v>1</v>
      </c>
      <c r="E36" s="101">
        <f>SUM(D36:D38)</f>
        <v>1</v>
      </c>
      <c r="F36" s="136">
        <f>COUNTA(D36:D38)</f>
        <v>1</v>
      </c>
      <c r="G36" s="130"/>
      <c r="H36" s="130"/>
      <c r="I36" s="150"/>
      <c r="J36" s="152"/>
      <c r="K36" s="130"/>
    </row>
    <row r="37" spans="1:11" x14ac:dyDescent="0.25">
      <c r="A37" s="130"/>
      <c r="B37" s="130"/>
      <c r="C37" s="130" t="s">
        <v>106</v>
      </c>
      <c r="D37" s="148"/>
      <c r="E37" s="130"/>
      <c r="F37" s="130"/>
      <c r="G37" s="130"/>
      <c r="H37" s="130"/>
      <c r="I37" s="150"/>
      <c r="J37" s="152"/>
      <c r="K37" s="130"/>
    </row>
    <row r="38" spans="1:11" x14ac:dyDescent="0.25">
      <c r="A38" s="130"/>
      <c r="B38" s="130"/>
      <c r="C38" s="130"/>
      <c r="D38" s="130"/>
      <c r="E38" s="130"/>
      <c r="F38" s="154">
        <f>SUM(F27:F37)</f>
        <v>18</v>
      </c>
      <c r="G38" s="130"/>
      <c r="H38" s="130"/>
      <c r="I38" s="150"/>
      <c r="J38" s="152"/>
      <c r="K38" s="130"/>
    </row>
    <row r="39" spans="1:11" x14ac:dyDescent="0.25">
      <c r="A39" s="130"/>
      <c r="B39" s="146" t="s">
        <v>81</v>
      </c>
      <c r="C39" s="130"/>
      <c r="E39" s="130"/>
      <c r="F39" s="130"/>
      <c r="G39" s="130"/>
      <c r="H39" s="130"/>
      <c r="I39" s="150"/>
      <c r="J39" s="147" t="s">
        <v>118</v>
      </c>
      <c r="K39" s="130"/>
    </row>
    <row r="40" spans="1:11" x14ac:dyDescent="0.25">
      <c r="A40" s="130"/>
      <c r="B40" s="146"/>
      <c r="C40" s="130"/>
      <c r="E40" s="130"/>
      <c r="F40" s="130"/>
      <c r="G40" s="130"/>
      <c r="H40" s="130"/>
      <c r="I40" s="150"/>
      <c r="J40" s="147"/>
      <c r="K40" s="130"/>
    </row>
    <row r="41" spans="1:11" x14ac:dyDescent="0.25">
      <c r="A41" s="130"/>
      <c r="B41" s="130" t="s">
        <v>107</v>
      </c>
      <c r="C41" s="130"/>
      <c r="E41" s="130"/>
      <c r="F41" s="130"/>
      <c r="G41" s="130"/>
      <c r="H41" s="130"/>
      <c r="I41" s="150"/>
      <c r="J41" s="147"/>
      <c r="K41" s="130"/>
    </row>
    <row r="42" spans="1:11" x14ac:dyDescent="0.25">
      <c r="A42" s="130"/>
      <c r="B42" s="130"/>
      <c r="C42" s="130" t="s">
        <v>108</v>
      </c>
      <c r="D42" s="148">
        <v>1</v>
      </c>
      <c r="E42" s="149">
        <f>SUM(D42:D45)</f>
        <v>4</v>
      </c>
      <c r="F42" s="136">
        <f>COUNTA(D42:D44)</f>
        <v>3</v>
      </c>
      <c r="G42" s="130"/>
      <c r="H42" s="130"/>
      <c r="I42" s="150"/>
      <c r="J42" s="155">
        <v>1</v>
      </c>
      <c r="K42" s="130"/>
    </row>
    <row r="43" spans="1:11" x14ac:dyDescent="0.25">
      <c r="A43" s="130"/>
      <c r="B43" s="130"/>
      <c r="C43" s="130" t="s">
        <v>109</v>
      </c>
      <c r="D43" s="148">
        <v>1</v>
      </c>
      <c r="E43" s="130"/>
      <c r="F43" s="130"/>
      <c r="G43" s="130"/>
      <c r="H43" s="130"/>
      <c r="I43" s="150"/>
      <c r="J43" s="152"/>
      <c r="K43" s="130"/>
    </row>
    <row r="44" spans="1:11" x14ac:dyDescent="0.25">
      <c r="A44" s="130"/>
      <c r="B44" s="130"/>
      <c r="C44" s="130" t="s">
        <v>110</v>
      </c>
      <c r="D44" s="148">
        <v>1</v>
      </c>
      <c r="E44" s="130"/>
      <c r="F44" s="130"/>
      <c r="G44" s="130"/>
      <c r="H44" s="130"/>
      <c r="I44" s="150"/>
      <c r="J44" s="152"/>
      <c r="K44" s="130"/>
    </row>
    <row r="45" spans="1:11" x14ac:dyDescent="0.25">
      <c r="A45" s="130"/>
      <c r="B45" s="130"/>
      <c r="C45" s="130" t="s">
        <v>111</v>
      </c>
      <c r="D45" s="148">
        <v>1</v>
      </c>
      <c r="E45" s="130"/>
      <c r="F45" s="130"/>
      <c r="G45" s="130"/>
      <c r="H45" s="130"/>
      <c r="I45" s="150"/>
      <c r="J45" s="152"/>
      <c r="K45" s="130"/>
    </row>
    <row r="46" spans="1:11" x14ac:dyDescent="0.25">
      <c r="A46" s="130"/>
      <c r="B46" s="130"/>
      <c r="C46" s="130"/>
      <c r="D46" s="179"/>
      <c r="E46" s="130"/>
      <c r="F46" s="130"/>
      <c r="G46" s="130"/>
      <c r="H46" s="130"/>
      <c r="I46" s="150"/>
      <c r="J46" s="152"/>
      <c r="K46" s="130"/>
    </row>
    <row r="47" spans="1:11" x14ac:dyDescent="0.25">
      <c r="A47" s="130"/>
      <c r="B47" s="130" t="s">
        <v>114</v>
      </c>
      <c r="C47" s="130"/>
      <c r="D47" s="130"/>
      <c r="E47" s="130"/>
      <c r="F47" s="130"/>
      <c r="G47" s="130"/>
      <c r="H47" s="130"/>
      <c r="I47" s="150"/>
      <c r="J47" s="152"/>
      <c r="K47" s="130"/>
    </row>
    <row r="48" spans="1:11" x14ac:dyDescent="0.25">
      <c r="A48" s="130"/>
      <c r="B48" s="130"/>
      <c r="C48" s="130" t="s">
        <v>112</v>
      </c>
      <c r="D48" s="148">
        <v>1</v>
      </c>
      <c r="E48" s="149">
        <f>SUM(D48:D49)</f>
        <v>2</v>
      </c>
      <c r="F48" s="136">
        <f>COUNTA(D48:D49)</f>
        <v>2</v>
      </c>
      <c r="G48" s="130"/>
      <c r="H48" s="130"/>
      <c r="I48" s="150"/>
      <c r="J48" s="152"/>
      <c r="K48" s="130"/>
    </row>
    <row r="49" spans="1:11" x14ac:dyDescent="0.25">
      <c r="A49" s="130"/>
      <c r="B49" s="130"/>
      <c r="C49" s="130" t="s">
        <v>113</v>
      </c>
      <c r="D49" s="148">
        <v>1</v>
      </c>
      <c r="E49" s="130"/>
      <c r="F49" s="130"/>
      <c r="G49" s="130"/>
      <c r="H49" s="130"/>
      <c r="I49" s="150"/>
      <c r="J49" s="152"/>
      <c r="K49" s="130"/>
    </row>
    <row r="50" spans="1:11" x14ac:dyDescent="0.25">
      <c r="A50" s="130"/>
      <c r="B50" s="130"/>
      <c r="C50" s="130"/>
      <c r="D50" s="179"/>
      <c r="E50" s="130"/>
      <c r="F50" s="130"/>
      <c r="G50" s="130"/>
      <c r="H50" s="130"/>
      <c r="I50" s="150"/>
      <c r="J50" s="152"/>
      <c r="K50" s="130"/>
    </row>
    <row r="51" spans="1:11" x14ac:dyDescent="0.25">
      <c r="A51" s="130"/>
      <c r="B51" s="130" t="s">
        <v>115</v>
      </c>
      <c r="C51" s="130"/>
      <c r="D51" s="130"/>
      <c r="E51" s="130"/>
      <c r="F51" s="130"/>
      <c r="G51" s="130"/>
      <c r="H51" s="130"/>
      <c r="I51" s="150"/>
      <c r="J51" s="152"/>
      <c r="K51" s="130"/>
    </row>
    <row r="52" spans="1:11" x14ac:dyDescent="0.25">
      <c r="A52" s="130"/>
      <c r="B52" s="130"/>
      <c r="C52" s="130" t="s">
        <v>116</v>
      </c>
      <c r="D52" s="148">
        <v>1</v>
      </c>
      <c r="E52" s="149">
        <f>SUM(D52:D55)</f>
        <v>3</v>
      </c>
      <c r="F52" s="136">
        <f>COUNTA(D52:D54)</f>
        <v>3</v>
      </c>
      <c r="G52" s="130"/>
      <c r="H52" s="130"/>
      <c r="I52" s="150"/>
      <c r="J52" s="152"/>
      <c r="K52" s="130"/>
    </row>
    <row r="53" spans="1:11" x14ac:dyDescent="0.25">
      <c r="A53" s="130"/>
      <c r="B53" s="130"/>
      <c r="C53" s="130" t="s">
        <v>157</v>
      </c>
      <c r="D53" s="148">
        <v>1</v>
      </c>
      <c r="E53" s="130"/>
      <c r="F53" s="130"/>
      <c r="G53" s="130"/>
      <c r="H53" s="130"/>
      <c r="I53" s="150"/>
      <c r="J53" s="152"/>
      <c r="K53" s="130"/>
    </row>
    <row r="54" spans="1:11" x14ac:dyDescent="0.25">
      <c r="A54" s="130"/>
      <c r="B54" s="130"/>
      <c r="C54" s="130" t="s">
        <v>158</v>
      </c>
      <c r="D54" s="148">
        <v>1</v>
      </c>
      <c r="E54" s="130"/>
      <c r="F54" s="130"/>
      <c r="G54" s="130"/>
      <c r="H54" s="130"/>
      <c r="I54" s="150"/>
      <c r="J54" s="152"/>
      <c r="K54" s="130"/>
    </row>
    <row r="55" spans="1:11" x14ac:dyDescent="0.25">
      <c r="A55" s="130"/>
      <c r="B55" s="130"/>
      <c r="C55" s="130" t="s">
        <v>31</v>
      </c>
      <c r="D55" s="148"/>
      <c r="E55" s="130"/>
      <c r="F55" s="130"/>
      <c r="G55" s="130"/>
      <c r="H55" s="130"/>
      <c r="I55" s="150"/>
      <c r="J55" s="152"/>
      <c r="K55" s="130"/>
    </row>
    <row r="56" spans="1:11" x14ac:dyDescent="0.25">
      <c r="A56" s="130"/>
      <c r="B56" s="130"/>
      <c r="D56" s="130"/>
      <c r="E56" s="130"/>
      <c r="F56" s="130"/>
      <c r="G56" s="130"/>
      <c r="H56" s="130"/>
      <c r="I56" s="130"/>
      <c r="J56" s="136"/>
      <c r="K56" s="130"/>
    </row>
  </sheetData>
  <conditionalFormatting sqref="E10 E52 E48 E42 E31 E27 E20 E16">
    <cfRule type="cellIs" dxfId="7" priority="8" operator="notEqual">
      <formula>1</formula>
    </cfRule>
  </conditionalFormatting>
  <conditionalFormatting sqref="G16">
    <cfRule type="cellIs" dxfId="6" priority="7" operator="greaterThan">
      <formula>1</formula>
    </cfRule>
  </conditionalFormatting>
  <conditionalFormatting sqref="E36">
    <cfRule type="cellIs" dxfId="5" priority="1" operator="notEqual">
      <formula>1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20083436-F557-4D34-82F8-DDF6FE927852}">
            <xm:f>NOT(ISERROR(SEARCH("ERR",C3)))</xm:f>
            <xm:f>"ERR"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m:sqref>C3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56"/>
  <sheetViews>
    <sheetView workbookViewId="0">
      <selection activeCell="B9" sqref="B9"/>
    </sheetView>
  </sheetViews>
  <sheetFormatPr defaultColWidth="8.5546875" defaultRowHeight="13.8" x14ac:dyDescent="0.25"/>
  <cols>
    <col min="1" max="2" width="8.5546875" style="132"/>
    <col min="3" max="3" width="64.109375" style="132" customWidth="1"/>
    <col min="4" max="4" width="23.5546875" style="132" customWidth="1"/>
    <col min="5" max="5" width="8.5546875" style="132"/>
    <col min="6" max="6" width="0" style="132" hidden="1" customWidth="1"/>
    <col min="7" max="8" width="8.5546875" style="132"/>
    <col min="9" max="9" width="13.88671875" style="132" customWidth="1"/>
    <col min="10" max="10" width="47.5546875" style="156" customWidth="1"/>
    <col min="11" max="11" width="4.44140625" style="132" customWidth="1"/>
    <col min="12" max="16384" width="8.5546875" style="132"/>
  </cols>
  <sheetData>
    <row r="1" spans="1:11" x14ac:dyDescent="0.25">
      <c r="A1" s="130"/>
      <c r="B1" s="130"/>
      <c r="C1" s="130"/>
      <c r="D1" s="130"/>
      <c r="E1" s="130"/>
      <c r="F1" s="130"/>
      <c r="G1" s="130"/>
      <c r="H1" s="130"/>
      <c r="I1" s="130"/>
      <c r="J1" s="131"/>
      <c r="K1" s="130"/>
    </row>
    <row r="2" spans="1:11" ht="16.8" x14ac:dyDescent="0.3">
      <c r="A2" s="133"/>
      <c r="B2" s="133" t="s">
        <v>5</v>
      </c>
      <c r="C2" s="130"/>
      <c r="D2" s="130"/>
      <c r="E2" s="130"/>
      <c r="F2" s="130"/>
      <c r="G2" s="130"/>
      <c r="H2" s="134"/>
      <c r="I2" s="131"/>
      <c r="J2" s="131"/>
      <c r="K2" s="130"/>
    </row>
    <row r="3" spans="1:11" ht="20.399999999999999" x14ac:dyDescent="0.35">
      <c r="A3" s="133"/>
      <c r="B3" s="133"/>
      <c r="C3" s="135"/>
      <c r="D3" s="130"/>
      <c r="E3" s="130"/>
      <c r="F3" s="130"/>
      <c r="G3" s="130"/>
      <c r="H3" s="131"/>
      <c r="I3" s="130"/>
      <c r="J3" s="136"/>
      <c r="K3" s="130"/>
    </row>
    <row r="4" spans="1:11" ht="27.6" x14ac:dyDescent="0.25">
      <c r="A4" s="137"/>
      <c r="B4" s="138"/>
      <c r="C4" s="139"/>
      <c r="D4" s="140" t="s">
        <v>32</v>
      </c>
      <c r="E4" s="141"/>
      <c r="F4" s="141" t="s">
        <v>6</v>
      </c>
      <c r="G4" s="142"/>
      <c r="H4" s="142"/>
      <c r="I4" s="142"/>
      <c r="J4" s="140" t="s">
        <v>33</v>
      </c>
      <c r="K4" s="143"/>
    </row>
    <row r="5" spans="1:11" ht="57" x14ac:dyDescent="0.3">
      <c r="A5" s="133"/>
      <c r="B5" s="158"/>
      <c r="C5" s="159"/>
      <c r="D5" s="157" t="s">
        <v>34</v>
      </c>
      <c r="E5" s="157"/>
      <c r="F5" s="157"/>
      <c r="G5" s="157"/>
      <c r="H5" s="157"/>
      <c r="I5" s="157"/>
      <c r="J5" s="157" t="s">
        <v>159</v>
      </c>
      <c r="K5" s="130"/>
    </row>
    <row r="6" spans="1:11" ht="16.8" x14ac:dyDescent="0.3">
      <c r="A6" s="133"/>
      <c r="B6" s="133"/>
      <c r="C6" s="130"/>
      <c r="D6" s="144"/>
      <c r="E6" s="143"/>
      <c r="F6" s="143"/>
      <c r="G6" s="143"/>
      <c r="H6" s="143"/>
      <c r="I6" s="143"/>
      <c r="J6" s="145"/>
      <c r="K6" s="130"/>
    </row>
    <row r="7" spans="1:11" ht="14.4" x14ac:dyDescent="0.3">
      <c r="A7" s="130"/>
      <c r="B7" s="146" t="s">
        <v>2</v>
      </c>
      <c r="C7" s="130"/>
      <c r="E7" s="160" t="s">
        <v>35</v>
      </c>
      <c r="F7" s="130"/>
      <c r="G7" s="130"/>
      <c r="H7" s="130"/>
      <c r="I7" s="130"/>
      <c r="J7" s="147" t="s">
        <v>2</v>
      </c>
      <c r="K7" s="130"/>
    </row>
    <row r="8" spans="1:11" ht="14.4" x14ac:dyDescent="0.3">
      <c r="A8" s="130"/>
      <c r="B8" s="146"/>
      <c r="C8" s="130"/>
      <c r="E8" s="160"/>
      <c r="F8" s="130"/>
      <c r="G8" s="130"/>
      <c r="H8" s="130"/>
      <c r="I8" s="130"/>
      <c r="J8" s="147"/>
      <c r="K8" s="130"/>
    </row>
    <row r="9" spans="1:11" ht="14.4" x14ac:dyDescent="0.3">
      <c r="A9" s="130"/>
      <c r="B9" s="130" t="s">
        <v>87</v>
      </c>
      <c r="C9" s="130"/>
      <c r="E9" s="160"/>
      <c r="F9" s="130"/>
      <c r="G9" s="130"/>
      <c r="H9" s="130"/>
      <c r="I9" s="130"/>
      <c r="J9" s="147"/>
      <c r="K9" s="130"/>
    </row>
    <row r="10" spans="1:11" x14ac:dyDescent="0.25">
      <c r="A10" s="130"/>
      <c r="B10" s="130"/>
      <c r="C10" s="130" t="s">
        <v>124</v>
      </c>
      <c r="D10" s="148">
        <v>1</v>
      </c>
      <c r="E10" s="149">
        <f>SUM(D10:D13)</f>
        <v>4</v>
      </c>
      <c r="F10" s="136">
        <f>COUNTA(D10:D13)</f>
        <v>4</v>
      </c>
      <c r="G10" s="130"/>
      <c r="H10" s="130"/>
      <c r="I10" s="150"/>
      <c r="J10" s="151">
        <v>1</v>
      </c>
      <c r="K10" s="130"/>
    </row>
    <row r="11" spans="1:11" x14ac:dyDescent="0.25">
      <c r="A11" s="130"/>
      <c r="B11" s="130"/>
      <c r="C11" s="130" t="s">
        <v>125</v>
      </c>
      <c r="D11" s="148">
        <v>1</v>
      </c>
      <c r="E11" s="130"/>
      <c r="F11" s="130"/>
      <c r="G11" s="130"/>
      <c r="H11" s="130"/>
      <c r="I11" s="150"/>
      <c r="J11" s="152"/>
      <c r="K11" s="130"/>
    </row>
    <row r="12" spans="1:11" x14ac:dyDescent="0.25">
      <c r="A12" s="130"/>
      <c r="B12" s="130"/>
      <c r="C12" s="130" t="s">
        <v>126</v>
      </c>
      <c r="D12" s="148">
        <v>1</v>
      </c>
      <c r="E12" s="130"/>
      <c r="F12" s="130"/>
      <c r="G12" s="130"/>
      <c r="H12" s="130"/>
      <c r="I12" s="150"/>
      <c r="J12" s="152"/>
      <c r="K12" s="130"/>
    </row>
    <row r="13" spans="1:11" x14ac:dyDescent="0.25">
      <c r="A13" s="130"/>
      <c r="B13" s="130"/>
      <c r="C13" s="130" t="s">
        <v>127</v>
      </c>
      <c r="D13" s="148">
        <v>1</v>
      </c>
      <c r="E13" s="130"/>
      <c r="F13" s="130"/>
      <c r="G13" s="130"/>
      <c r="H13" s="130"/>
      <c r="I13" s="150"/>
      <c r="J13" s="152"/>
      <c r="K13" s="130"/>
    </row>
    <row r="14" spans="1:11" x14ac:dyDescent="0.25">
      <c r="A14" s="130"/>
      <c r="B14" s="130"/>
      <c r="C14" s="130"/>
      <c r="D14" s="179"/>
      <c r="E14" s="130"/>
      <c r="F14" s="130"/>
      <c r="G14" s="130"/>
      <c r="H14" s="130"/>
      <c r="I14" s="150"/>
      <c r="J14" s="152"/>
      <c r="K14" s="130"/>
    </row>
    <row r="15" spans="1:11" x14ac:dyDescent="0.25">
      <c r="A15" s="130"/>
      <c r="B15" s="130" t="s">
        <v>88</v>
      </c>
      <c r="C15" s="130"/>
      <c r="D15" s="130"/>
      <c r="E15" s="130"/>
      <c r="F15" s="130"/>
      <c r="G15" s="130"/>
      <c r="H15" s="130"/>
      <c r="I15" s="150"/>
      <c r="J15" s="152"/>
      <c r="K15" s="130"/>
    </row>
    <row r="16" spans="1:11" x14ac:dyDescent="0.25">
      <c r="A16" s="130"/>
      <c r="B16" s="130"/>
      <c r="C16" s="130" t="s">
        <v>128</v>
      </c>
      <c r="D16" s="148">
        <v>1</v>
      </c>
      <c r="E16" s="149">
        <f>SUM(D16:D17)</f>
        <v>2</v>
      </c>
      <c r="F16" s="136">
        <f>COUNTA(D16:D17)</f>
        <v>2</v>
      </c>
      <c r="G16" s="149"/>
      <c r="H16" s="153"/>
      <c r="I16" s="150"/>
      <c r="J16" s="152"/>
      <c r="K16" s="130"/>
    </row>
    <row r="17" spans="1:11" x14ac:dyDescent="0.25">
      <c r="A17" s="130"/>
      <c r="B17" s="130"/>
      <c r="C17" s="130" t="s">
        <v>86</v>
      </c>
      <c r="D17" s="148">
        <v>1</v>
      </c>
      <c r="E17" s="130"/>
      <c r="F17" s="130"/>
      <c r="G17" s="130"/>
      <c r="H17" s="130"/>
      <c r="I17" s="150"/>
      <c r="J17" s="152"/>
      <c r="K17" s="130"/>
    </row>
    <row r="18" spans="1:11" x14ac:dyDescent="0.25">
      <c r="A18" s="130"/>
      <c r="B18" s="130"/>
      <c r="C18" s="130"/>
      <c r="D18" s="179"/>
      <c r="E18" s="130"/>
      <c r="F18" s="130"/>
      <c r="G18" s="130"/>
      <c r="H18" s="130"/>
      <c r="I18" s="150"/>
      <c r="J18" s="152"/>
      <c r="K18" s="130"/>
    </row>
    <row r="19" spans="1:11" x14ac:dyDescent="0.25">
      <c r="A19" s="130"/>
      <c r="B19" s="130" t="s">
        <v>89</v>
      </c>
      <c r="C19" s="130"/>
      <c r="D19" s="130"/>
      <c r="E19" s="130"/>
      <c r="F19" s="130"/>
      <c r="G19" s="130"/>
      <c r="H19" s="130"/>
      <c r="I19" s="150"/>
      <c r="J19" s="152"/>
      <c r="K19" s="130"/>
    </row>
    <row r="20" spans="1:11" x14ac:dyDescent="0.25">
      <c r="A20" s="130"/>
      <c r="B20" s="130"/>
      <c r="C20" s="130" t="s">
        <v>96</v>
      </c>
      <c r="D20" s="148">
        <v>1</v>
      </c>
      <c r="E20" s="149">
        <f>SUM(D20:D21)</f>
        <v>2</v>
      </c>
      <c r="F20" s="136">
        <f>COUNTA(D20:D21)</f>
        <v>2</v>
      </c>
      <c r="G20" s="130"/>
      <c r="H20" s="130"/>
      <c r="I20" s="150"/>
      <c r="J20" s="152"/>
      <c r="K20" s="130"/>
    </row>
    <row r="21" spans="1:11" x14ac:dyDescent="0.25">
      <c r="A21" s="130"/>
      <c r="B21" s="130"/>
      <c r="C21" s="130" t="s">
        <v>129</v>
      </c>
      <c r="D21" s="148">
        <v>1</v>
      </c>
      <c r="E21" s="130"/>
      <c r="F21" s="130"/>
      <c r="G21" s="130"/>
      <c r="H21" s="130"/>
      <c r="I21" s="150"/>
      <c r="J21" s="152"/>
      <c r="K21" s="130"/>
    </row>
    <row r="22" spans="1:11" x14ac:dyDescent="0.25">
      <c r="A22" s="130"/>
      <c r="B22" s="130"/>
      <c r="C22" s="130" t="s">
        <v>30</v>
      </c>
      <c r="D22" s="148"/>
      <c r="E22" s="130"/>
      <c r="F22" s="130"/>
      <c r="G22" s="130"/>
      <c r="H22" s="130"/>
      <c r="I22" s="150"/>
      <c r="J22" s="152"/>
      <c r="K22" s="130"/>
    </row>
    <row r="23" spans="1:11" x14ac:dyDescent="0.25">
      <c r="A23" s="130"/>
      <c r="B23" s="130"/>
      <c r="C23" s="130"/>
      <c r="D23" s="130"/>
      <c r="E23" s="130"/>
      <c r="F23" s="154">
        <f>SUM(F10:F22)</f>
        <v>8</v>
      </c>
      <c r="G23" s="130"/>
      <c r="H23" s="130"/>
      <c r="I23" s="150"/>
      <c r="J23" s="152"/>
      <c r="K23" s="130"/>
    </row>
    <row r="24" spans="1:11" x14ac:dyDescent="0.25">
      <c r="A24" s="130"/>
      <c r="B24" s="146" t="s">
        <v>37</v>
      </c>
      <c r="C24" s="130"/>
      <c r="E24" s="130"/>
      <c r="F24" s="130"/>
      <c r="G24" s="130"/>
      <c r="H24" s="130"/>
      <c r="I24" s="150"/>
      <c r="J24" s="147" t="s">
        <v>117</v>
      </c>
      <c r="K24" s="130"/>
    </row>
    <row r="25" spans="1:11" x14ac:dyDescent="0.25">
      <c r="A25" s="130"/>
      <c r="B25" s="146"/>
      <c r="C25" s="130"/>
      <c r="E25" s="130"/>
      <c r="F25" s="130"/>
      <c r="G25" s="130"/>
      <c r="H25" s="130"/>
      <c r="I25" s="150"/>
      <c r="J25" s="147"/>
      <c r="K25" s="130"/>
    </row>
    <row r="26" spans="1:11" x14ac:dyDescent="0.25">
      <c r="A26" s="130"/>
      <c r="B26" s="130" t="s">
        <v>99</v>
      </c>
      <c r="C26" s="130"/>
      <c r="E26" s="130"/>
      <c r="F26" s="130"/>
      <c r="G26" s="130"/>
      <c r="H26" s="130"/>
      <c r="I26" s="150"/>
      <c r="J26" s="147"/>
      <c r="K26" s="130"/>
    </row>
    <row r="27" spans="1:11" x14ac:dyDescent="0.25">
      <c r="A27" s="130"/>
      <c r="B27" s="130"/>
      <c r="C27" s="130" t="s">
        <v>94</v>
      </c>
      <c r="D27" s="148">
        <v>1</v>
      </c>
      <c r="E27" s="149">
        <f>SUM(D27:D28)</f>
        <v>2</v>
      </c>
      <c r="F27" s="136">
        <f>COUNTA(D27:D28)</f>
        <v>2</v>
      </c>
      <c r="G27" s="130"/>
      <c r="H27" s="130"/>
      <c r="I27" s="150"/>
      <c r="J27" s="155">
        <v>1</v>
      </c>
      <c r="K27" s="130"/>
    </row>
    <row r="28" spans="1:11" x14ac:dyDescent="0.25">
      <c r="A28" s="130"/>
      <c r="B28" s="130"/>
      <c r="C28" s="130" t="s">
        <v>98</v>
      </c>
      <c r="D28" s="148">
        <v>1</v>
      </c>
      <c r="E28" s="130"/>
      <c r="F28" s="130"/>
      <c r="G28" s="130"/>
      <c r="H28" s="130"/>
      <c r="I28" s="150"/>
      <c r="J28" s="152"/>
      <c r="K28" s="130"/>
    </row>
    <row r="29" spans="1:11" x14ac:dyDescent="0.25">
      <c r="A29" s="130"/>
      <c r="B29" s="130"/>
      <c r="C29" s="130"/>
      <c r="D29" s="179"/>
      <c r="E29" s="130"/>
      <c r="F29" s="130"/>
      <c r="G29" s="130"/>
      <c r="H29" s="130"/>
      <c r="I29" s="150"/>
      <c r="J29" s="152"/>
      <c r="K29" s="130"/>
    </row>
    <row r="30" spans="1:11" x14ac:dyDescent="0.25">
      <c r="A30" s="130"/>
      <c r="B30" s="130" t="s">
        <v>100</v>
      </c>
      <c r="C30" s="130"/>
      <c r="D30" s="130"/>
      <c r="E30" s="130"/>
      <c r="F30" s="130"/>
      <c r="G30" s="130"/>
      <c r="H30" s="130"/>
      <c r="I30" s="150"/>
      <c r="J30" s="152"/>
      <c r="K30" s="130"/>
    </row>
    <row r="31" spans="1:11" x14ac:dyDescent="0.25">
      <c r="A31" s="130"/>
      <c r="B31" s="130"/>
      <c r="C31" s="130" t="s">
        <v>101</v>
      </c>
      <c r="D31" s="148">
        <v>1</v>
      </c>
      <c r="E31" s="149">
        <f>SUM(D31:D33)</f>
        <v>3</v>
      </c>
      <c r="F31" s="136">
        <f>COUNTA(D31:D33)</f>
        <v>3</v>
      </c>
      <c r="G31" s="130"/>
      <c r="H31" s="130"/>
      <c r="I31" s="150"/>
      <c r="J31" s="152"/>
      <c r="K31" s="130"/>
    </row>
    <row r="32" spans="1:11" x14ac:dyDescent="0.25">
      <c r="A32" s="130"/>
      <c r="B32" s="130"/>
      <c r="C32" s="130" t="s">
        <v>102</v>
      </c>
      <c r="D32" s="148">
        <v>1</v>
      </c>
      <c r="E32" s="130"/>
      <c r="F32" s="130"/>
      <c r="G32" s="130"/>
      <c r="H32" s="130"/>
      <c r="I32" s="150"/>
      <c r="J32" s="152"/>
      <c r="K32" s="130"/>
    </row>
    <row r="33" spans="1:11" x14ac:dyDescent="0.25">
      <c r="A33" s="130"/>
      <c r="B33" s="130"/>
      <c r="C33" s="130" t="s">
        <v>103</v>
      </c>
      <c r="D33" s="148">
        <v>1</v>
      </c>
      <c r="E33" s="130"/>
      <c r="F33" s="130"/>
      <c r="G33" s="130"/>
      <c r="H33" s="130"/>
      <c r="I33" s="150"/>
      <c r="J33" s="152"/>
      <c r="K33" s="130"/>
    </row>
    <row r="34" spans="1:11" x14ac:dyDescent="0.25">
      <c r="A34" s="130"/>
      <c r="B34" s="130"/>
      <c r="C34" s="130"/>
      <c r="D34" s="179"/>
      <c r="E34" s="130"/>
      <c r="F34" s="130"/>
      <c r="G34" s="130"/>
      <c r="H34" s="130"/>
      <c r="I34" s="150"/>
      <c r="J34" s="152"/>
      <c r="K34" s="130"/>
    </row>
    <row r="35" spans="1:11" x14ac:dyDescent="0.25">
      <c r="A35" s="130"/>
      <c r="B35" s="130" t="s">
        <v>104</v>
      </c>
      <c r="C35" s="130"/>
      <c r="D35" s="130"/>
      <c r="E35" s="130"/>
      <c r="F35" s="154">
        <f>SUM(F22:F33)</f>
        <v>13</v>
      </c>
      <c r="G35" s="130"/>
      <c r="H35" s="130"/>
      <c r="I35" s="150"/>
      <c r="J35" s="152"/>
      <c r="K35" s="130"/>
    </row>
    <row r="36" spans="1:11" ht="14.4" x14ac:dyDescent="0.3">
      <c r="A36" s="130"/>
      <c r="B36" s="130"/>
      <c r="C36" s="130" t="s">
        <v>105</v>
      </c>
      <c r="D36" s="148">
        <v>1</v>
      </c>
      <c r="E36" s="101">
        <f>SUM(D36:D38)</f>
        <v>2</v>
      </c>
      <c r="F36" s="136">
        <f>COUNTA(D36:D38)</f>
        <v>2</v>
      </c>
      <c r="G36" s="130"/>
      <c r="H36" s="130"/>
      <c r="I36" s="150"/>
      <c r="J36" s="152"/>
      <c r="K36" s="130"/>
    </row>
    <row r="37" spans="1:11" ht="27.6" x14ac:dyDescent="0.25">
      <c r="A37" s="130"/>
      <c r="B37" s="130"/>
      <c r="C37" s="204" t="s">
        <v>160</v>
      </c>
      <c r="D37" s="148">
        <v>1</v>
      </c>
      <c r="E37" s="130"/>
      <c r="F37" s="130"/>
      <c r="G37" s="130"/>
      <c r="H37" s="130"/>
      <c r="I37" s="150"/>
      <c r="J37" s="152"/>
      <c r="K37" s="130"/>
    </row>
    <row r="38" spans="1:11" x14ac:dyDescent="0.25">
      <c r="A38" s="130"/>
      <c r="B38" s="130"/>
      <c r="C38" s="130"/>
      <c r="D38" s="130"/>
      <c r="E38" s="130"/>
      <c r="F38" s="154">
        <f>SUM(F27:F37)</f>
        <v>20</v>
      </c>
      <c r="G38" s="130"/>
      <c r="H38" s="130"/>
      <c r="I38" s="150"/>
      <c r="J38" s="152"/>
      <c r="K38" s="130"/>
    </row>
    <row r="39" spans="1:11" x14ac:dyDescent="0.25">
      <c r="A39" s="130"/>
      <c r="B39" s="146" t="s">
        <v>81</v>
      </c>
      <c r="C39" s="130"/>
      <c r="E39" s="130"/>
      <c r="F39" s="130"/>
      <c r="G39" s="130"/>
      <c r="H39" s="130"/>
      <c r="I39" s="150"/>
      <c r="J39" s="147" t="s">
        <v>118</v>
      </c>
      <c r="K39" s="130"/>
    </row>
    <row r="40" spans="1:11" x14ac:dyDescent="0.25">
      <c r="A40" s="130"/>
      <c r="B40" s="146"/>
      <c r="C40" s="130"/>
      <c r="E40" s="130"/>
      <c r="F40" s="130"/>
      <c r="G40" s="130"/>
      <c r="H40" s="130"/>
      <c r="I40" s="150"/>
      <c r="J40" s="147"/>
      <c r="K40" s="130"/>
    </row>
    <row r="41" spans="1:11" x14ac:dyDescent="0.25">
      <c r="A41" s="130"/>
      <c r="B41" s="130" t="s">
        <v>107</v>
      </c>
      <c r="C41" s="130"/>
      <c r="E41" s="130"/>
      <c r="F41" s="130"/>
      <c r="G41" s="130"/>
      <c r="H41" s="130"/>
      <c r="I41" s="150"/>
      <c r="J41" s="147"/>
      <c r="K41" s="130"/>
    </row>
    <row r="42" spans="1:11" x14ac:dyDescent="0.25">
      <c r="A42" s="130"/>
      <c r="B42" s="130"/>
      <c r="C42" s="130" t="s">
        <v>108</v>
      </c>
      <c r="D42" s="148">
        <v>1</v>
      </c>
      <c r="E42" s="149">
        <f>SUM(D42:D45)</f>
        <v>4</v>
      </c>
      <c r="F42" s="136">
        <f>COUNTA(D42:D44)</f>
        <v>3</v>
      </c>
      <c r="G42" s="130"/>
      <c r="H42" s="130"/>
      <c r="I42" s="150"/>
      <c r="J42" s="155">
        <v>1</v>
      </c>
      <c r="K42" s="130"/>
    </row>
    <row r="43" spans="1:11" x14ac:dyDescent="0.25">
      <c r="A43" s="130"/>
      <c r="B43" s="130"/>
      <c r="C43" s="130" t="s">
        <v>109</v>
      </c>
      <c r="D43" s="148">
        <v>1</v>
      </c>
      <c r="E43" s="130"/>
      <c r="F43" s="130"/>
      <c r="G43" s="130"/>
      <c r="H43" s="130"/>
      <c r="I43" s="150"/>
      <c r="J43" s="152"/>
      <c r="K43" s="130"/>
    </row>
    <row r="44" spans="1:11" x14ac:dyDescent="0.25">
      <c r="A44" s="130"/>
      <c r="B44" s="130"/>
      <c r="C44" s="130" t="s">
        <v>110</v>
      </c>
      <c r="D44" s="148">
        <v>1</v>
      </c>
      <c r="E44" s="130"/>
      <c r="F44" s="130"/>
      <c r="G44" s="130"/>
      <c r="H44" s="130"/>
      <c r="I44" s="150"/>
      <c r="J44" s="152"/>
      <c r="K44" s="130"/>
    </row>
    <row r="45" spans="1:11" x14ac:dyDescent="0.25">
      <c r="A45" s="130"/>
      <c r="B45" s="130"/>
      <c r="C45" s="130" t="s">
        <v>111</v>
      </c>
      <c r="D45" s="148">
        <v>1</v>
      </c>
      <c r="E45" s="130"/>
      <c r="F45" s="130"/>
      <c r="G45" s="130"/>
      <c r="H45" s="130"/>
      <c r="I45" s="150"/>
      <c r="J45" s="152"/>
      <c r="K45" s="130"/>
    </row>
    <row r="46" spans="1:11" x14ac:dyDescent="0.25">
      <c r="A46" s="130"/>
      <c r="B46" s="130"/>
      <c r="C46" s="130"/>
      <c r="D46" s="179"/>
      <c r="E46" s="130"/>
      <c r="F46" s="130"/>
      <c r="G46" s="130"/>
      <c r="H46" s="130"/>
      <c r="I46" s="150"/>
      <c r="J46" s="152"/>
      <c r="K46" s="130"/>
    </row>
    <row r="47" spans="1:11" x14ac:dyDescent="0.25">
      <c r="A47" s="130"/>
      <c r="B47" s="130" t="s">
        <v>114</v>
      </c>
      <c r="C47" s="130"/>
      <c r="D47" s="130"/>
      <c r="E47" s="130"/>
      <c r="F47" s="130"/>
      <c r="G47" s="130"/>
      <c r="H47" s="130"/>
      <c r="I47" s="150"/>
      <c r="J47" s="152"/>
      <c r="K47" s="130"/>
    </row>
    <row r="48" spans="1:11" x14ac:dyDescent="0.25">
      <c r="A48" s="130"/>
      <c r="B48" s="130"/>
      <c r="C48" s="130" t="s">
        <v>112</v>
      </c>
      <c r="D48" s="148">
        <v>1</v>
      </c>
      <c r="E48" s="149">
        <f>SUM(D48:D49)</f>
        <v>2</v>
      </c>
      <c r="F48" s="136">
        <f>COUNTA(D48:D49)</f>
        <v>2</v>
      </c>
      <c r="G48" s="130"/>
      <c r="H48" s="130"/>
      <c r="I48" s="150"/>
      <c r="J48" s="152"/>
      <c r="K48" s="130"/>
    </row>
    <row r="49" spans="1:11" x14ac:dyDescent="0.25">
      <c r="A49" s="130"/>
      <c r="B49" s="130"/>
      <c r="C49" s="130" t="s">
        <v>113</v>
      </c>
      <c r="D49" s="148">
        <v>1</v>
      </c>
      <c r="E49" s="130"/>
      <c r="F49" s="130"/>
      <c r="G49" s="130"/>
      <c r="H49" s="130"/>
      <c r="I49" s="150"/>
      <c r="J49" s="152"/>
      <c r="K49" s="130"/>
    </row>
    <row r="50" spans="1:11" x14ac:dyDescent="0.25">
      <c r="A50" s="130"/>
      <c r="B50" s="130"/>
      <c r="C50" s="130"/>
      <c r="D50" s="179"/>
      <c r="E50" s="130"/>
      <c r="F50" s="130"/>
      <c r="G50" s="130"/>
      <c r="H50" s="130"/>
      <c r="I50" s="150"/>
      <c r="J50" s="152"/>
      <c r="K50" s="130"/>
    </row>
    <row r="51" spans="1:11" x14ac:dyDescent="0.25">
      <c r="A51" s="130"/>
      <c r="B51" s="130" t="s">
        <v>115</v>
      </c>
      <c r="C51" s="130"/>
      <c r="D51" s="130"/>
      <c r="E51" s="130"/>
      <c r="F51" s="130"/>
      <c r="G51" s="130"/>
      <c r="H51" s="130"/>
      <c r="I51" s="150"/>
      <c r="J51" s="152"/>
      <c r="K51" s="130"/>
    </row>
    <row r="52" spans="1:11" x14ac:dyDescent="0.25">
      <c r="A52" s="130"/>
      <c r="B52" s="130"/>
      <c r="C52" s="130" t="s">
        <v>116</v>
      </c>
      <c r="D52" s="148">
        <v>1</v>
      </c>
      <c r="E52" s="149">
        <f>SUM(D52:D55)</f>
        <v>2</v>
      </c>
      <c r="F52" s="136">
        <f>COUNTA(D52:D54)</f>
        <v>2</v>
      </c>
      <c r="G52" s="130"/>
      <c r="H52" s="130"/>
      <c r="I52" s="150"/>
      <c r="J52" s="152"/>
      <c r="K52" s="130"/>
    </row>
    <row r="53" spans="1:11" x14ac:dyDescent="0.25">
      <c r="A53" s="130"/>
      <c r="B53" s="130"/>
      <c r="C53" s="130" t="s">
        <v>157</v>
      </c>
      <c r="D53" s="148">
        <v>1</v>
      </c>
      <c r="E53" s="130"/>
      <c r="F53" s="130"/>
      <c r="G53" s="130"/>
      <c r="H53" s="130"/>
      <c r="I53" s="150"/>
      <c r="J53" s="152"/>
      <c r="K53" s="130"/>
    </row>
    <row r="54" spans="1:11" x14ac:dyDescent="0.25">
      <c r="A54" s="130"/>
      <c r="B54" s="130"/>
      <c r="C54" s="130" t="s">
        <v>158</v>
      </c>
      <c r="D54" s="148"/>
      <c r="E54" s="130"/>
      <c r="F54" s="130"/>
      <c r="G54" s="130"/>
      <c r="H54" s="130"/>
      <c r="I54" s="150"/>
      <c r="J54" s="152"/>
      <c r="K54" s="130"/>
    </row>
    <row r="55" spans="1:11" x14ac:dyDescent="0.25">
      <c r="A55" s="130"/>
      <c r="B55" s="130"/>
      <c r="C55" s="130" t="s">
        <v>31</v>
      </c>
      <c r="D55" s="148"/>
      <c r="E55" s="130"/>
      <c r="F55" s="130"/>
      <c r="G55" s="130"/>
      <c r="H55" s="130"/>
      <c r="I55" s="150"/>
      <c r="J55" s="152"/>
      <c r="K55" s="130"/>
    </row>
    <row r="56" spans="1:11" x14ac:dyDescent="0.25">
      <c r="A56" s="130"/>
      <c r="B56" s="130"/>
      <c r="D56" s="130"/>
      <c r="E56" s="130"/>
      <c r="F56" s="130"/>
      <c r="G56" s="130"/>
      <c r="H56" s="130"/>
      <c r="I56" s="130"/>
      <c r="J56" s="136"/>
      <c r="K56" s="130"/>
    </row>
  </sheetData>
  <conditionalFormatting sqref="E10 E52 E48 E42 E31 E27 E20 E16">
    <cfRule type="cellIs" dxfId="3" priority="4" operator="notEqual">
      <formula>1</formula>
    </cfRule>
  </conditionalFormatting>
  <conditionalFormatting sqref="G16">
    <cfRule type="cellIs" dxfId="2" priority="3" operator="greaterThan">
      <formula>1</formula>
    </cfRule>
  </conditionalFormatting>
  <conditionalFormatting sqref="E36">
    <cfRule type="cellIs" dxfId="1" priority="1" operator="notEqual">
      <formula>1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3D657D6-8AA6-4390-AEC3-CEBCC5C7876F}">
            <xm:f>NOT(ISERROR(SEARCH("ERR",C3)))</xm:f>
            <xm:f>"ERR"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m:sqref>C3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7"/>
  <sheetViews>
    <sheetView workbookViewId="0"/>
  </sheetViews>
  <sheetFormatPr defaultRowHeight="14.4" x14ac:dyDescent="0.3"/>
  <sheetData>
    <row r="1" spans="2:2" x14ac:dyDescent="0.3">
      <c r="B1" t="s">
        <v>10</v>
      </c>
    </row>
    <row r="2" spans="2:2" x14ac:dyDescent="0.3">
      <c r="B2">
        <v>0</v>
      </c>
    </row>
    <row r="3" spans="2:2" x14ac:dyDescent="0.3">
      <c r="B3">
        <v>1</v>
      </c>
    </row>
    <row r="4" spans="2:2" x14ac:dyDescent="0.3">
      <c r="B4">
        <v>2</v>
      </c>
    </row>
    <row r="5" spans="2:2" x14ac:dyDescent="0.3">
      <c r="B5">
        <v>3</v>
      </c>
    </row>
    <row r="6" spans="2:2" x14ac:dyDescent="0.3">
      <c r="B6">
        <v>4</v>
      </c>
    </row>
    <row r="7" spans="2:2" x14ac:dyDescent="0.3">
      <c r="B7">
        <v>5</v>
      </c>
    </row>
  </sheetData>
  <dataValidations count="1">
    <dataValidation type="list" allowBlank="1" showInputMessage="1" showErrorMessage="1" sqref="F12" xr:uid="{00000000-0002-0000-0500-000000000000}">
      <formula1>$B$2:$B$7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Framework Residential Aged Care</vt:lpstr>
      <vt:lpstr>Framework Retirement Units</vt:lpstr>
      <vt:lpstr>Weightings RAC</vt:lpstr>
      <vt:lpstr>Weightings Retirement Units</vt:lpstr>
      <vt:lpstr>Input</vt:lpstr>
    </vt:vector>
  </TitlesOfParts>
  <Manager>MElias</Manager>
  <Company>MElias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MElias</dc:creator>
  <cp:lastModifiedBy>Michael Elias</cp:lastModifiedBy>
  <cp:lastPrinted>2018-05-30T03:48:43Z</cp:lastPrinted>
  <dcterms:created xsi:type="dcterms:W3CDTF">2015-05-19T03:59:36Z</dcterms:created>
  <dcterms:modified xsi:type="dcterms:W3CDTF">2021-05-05T03:42:07Z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